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ettlement" sheetId="1" r:id="rId1"/>
    <sheet name="Sample night" sheetId="2" r:id="rId2"/>
    <sheet name="How it works" sheetId="3" r:id="rId3"/>
  </sheets>
  <definedNames>
    <definedName name="_xlnm.Print_Area" localSheetId="1">'Sample night'!$A$1:$J$82</definedName>
    <definedName name="_xlnm.Print_Area" localSheetId="0">Settlement!$A$1:$J$82</definedName>
  </definedNames>
  <calcPr calcId="124519" fullCalcOnLoad="1"/>
</workbook>
</file>

<file path=xl/sharedStrings.xml><?xml version="1.0" encoding="utf-8"?>
<sst xmlns="http://schemas.openxmlformats.org/spreadsheetml/2006/main" count="219" uniqueCount="131">
  <si>
    <t>Tour merch settlement</t>
  </si>
  <si>
    <t>White cells are yours to fill in. Shaded cells work themselves out. Keep this tab empty, and work on a copy of it for each show. A filled-in night is on the next tab. It is not tax advice.</t>
  </si>
  <si>
    <t>THE SHOW</t>
  </si>
  <si>
    <t>Act or tour</t>
  </si>
  <si>
    <t>Venue</t>
  </si>
  <si>
    <t>City</t>
  </si>
  <si>
    <t>Date</t>
  </si>
  <si>
    <t>Currency</t>
  </si>
  <si>
    <t>The sheet works in any one currency. Write which, for the record.</t>
  </si>
  <si>
    <t>Paid attendance</t>
  </si>
  <si>
    <t>Optional. It gives the spend per head.</t>
  </si>
  <si>
    <t>THE DEAL</t>
  </si>
  <si>
    <t>Venue cut on merch (%)</t>
  </si>
  <si>
    <t>Agreed at the advance. For clothing, and for anything else that is not music. Type the number alone, without the % sign.</t>
  </si>
  <si>
    <t>Venue cut on music (%)</t>
  </si>
  <si>
    <t>Agreed separately from the merch rate. Leave it empty if nothing is marked Music.</t>
  </si>
  <si>
    <t>Sales tax rate (%)</t>
  </si>
  <si>
    <t>The rate where the show is. Type every price with the tax in it, even where the till adds the tax on top.</t>
  </si>
  <si>
    <t>Who took the money</t>
  </si>
  <si>
    <t>Tour</t>
  </si>
  <si>
    <t>Tour or Venue: whoever ran the till, and took the cash and the cards.</t>
  </si>
  <si>
    <t>Who keeps the sales tax</t>
  </si>
  <si>
    <t>Tour or Venue. It is the tour’s to pay over unless the venue says it is keeping it.</t>
  </si>
  <si>
    <t>THE COUNT</t>
  </si>
  <si>
    <t>Item</t>
  </si>
  <si>
    <t>Size</t>
  </si>
  <si>
    <t>Type</t>
  </si>
  <si>
    <t>Price</t>
  </si>
  <si>
    <t>Counted in</t>
  </si>
  <si>
    <t>Added</t>
  </si>
  <si>
    <t>Comps</t>
  </si>
  <si>
    <t>Counted out</t>
  </si>
  <si>
    <t>Sold</t>
  </si>
  <si>
    <t>Gross</t>
  </si>
  <si>
    <t>One line for each item in each size. Added is stock brought to the table after the count. Comps are items given away.</t>
  </si>
  <si>
    <t>Type 0 under Counted out where nothing is left. Sold stays empty until both counts are in.</t>
  </si>
  <si>
    <t>Totals</t>
  </si>
  <si>
    <t>To add a line, copy a whole empty line and insert the copy between two others. To take one out, delete its row.</t>
  </si>
  <si>
    <t>THE NIGHT</t>
  </si>
  <si>
    <t>Card sales</t>
  </si>
  <si>
    <t>From the card reader’s report, without tips.</t>
  </si>
  <si>
    <t>Card fee rate (%)</t>
  </si>
  <si>
    <t>What the card processor charges. Type the number alone, without the % sign.</t>
  </si>
  <si>
    <t>Card fees, if you have the amount</t>
  </si>
  <si>
    <t>Used in place of the card fee rate.</t>
  </si>
  <si>
    <t>Sales tax, if you have the amount</t>
  </si>
  <si>
    <t>From the till report. Used in place of the sales tax rate.</t>
  </si>
  <si>
    <t>Anything else agreed off the top</t>
  </si>
  <si>
    <t>A cost both sides agreed comes out before the venue’s cut is worked out.</t>
  </si>
  <si>
    <t>Who is owed that back</t>
  </si>
  <si>
    <t>Tour or Venue, if one of them paid the cost and is owed it. Leave it empty if neither is.</t>
  </si>
  <si>
    <t>THE SETTLEMENT</t>
  </si>
  <si>
    <t>Counted in, plus added, less comps, less counted out.</t>
  </si>
  <si>
    <t>Total gross sales</t>
  </si>
  <si>
    <t>Set by the count. If the till disagrees, recount.</t>
  </si>
  <si>
    <t>Sales tax</t>
  </si>
  <si>
    <t>The part of the gross that is tax: the gross, less the gross divided by one plus the rate.</t>
  </si>
  <si>
    <t>Card fees</t>
  </si>
  <si>
    <t>Card sales times the card fee rate.</t>
  </si>
  <si>
    <t>Off the top</t>
  </si>
  <si>
    <t>Adjusted gross</t>
  </si>
  <si>
    <t>The venue’s cut is taken from this line, not from the gross.</t>
  </si>
  <si>
    <t>of which merch</t>
  </si>
  <si>
    <t>Tax, fees and anything off the top are shared between merch and music in proportion to their sales.</t>
  </si>
  <si>
    <t>of which music</t>
  </si>
  <si>
    <t>Venue cut</t>
  </si>
  <si>
    <t>Each rate, on its own part of the adjusted gross.</t>
  </si>
  <si>
    <t>Left for the tour</t>
  </si>
  <si>
    <t>Not profit. The stock, the seller and the haul are paid out of this.</t>
  </si>
  <si>
    <t>Spend per head, before tax</t>
  </si>
  <si>
    <t>The gross less the sales tax, divided by the people who paid to get in.</t>
  </si>
  <si>
    <t>WHO PAYS WHOM</t>
  </si>
  <si>
    <t>Whoever took the money pays the other side what it is owed.</t>
  </si>
  <si>
    <t>A note, not a second payment. The line above already moves the tax to the side that keeps it.</t>
  </si>
  <si>
    <t>Signed for the tour</t>
  </si>
  <si>
    <t>Signed for the venue</t>
  </si>
  <si>
    <t>A free template from Divini · divini.co.uk/templates</t>
  </si>
  <si>
    <t>A sample night, not a real show. The totals are the worked example in chapter 05 of the Merch Manual. The split by size is made up for the sample. Your own sheet is the first tab.</t>
  </si>
  <si>
    <t>A sample tour</t>
  </si>
  <si>
    <t>A sample venue</t>
  </si>
  <si>
    <t>USD</t>
  </si>
  <si>
    <t>Tour tee</t>
  </si>
  <si>
    <t>S</t>
  </si>
  <si>
    <t>Merch</t>
  </si>
  <si>
    <t>M</t>
  </si>
  <si>
    <t>L</t>
  </si>
  <si>
    <t>XL</t>
  </si>
  <si>
    <t>2XL</t>
  </si>
  <si>
    <t>How the settlement sheet works</t>
  </si>
  <si>
    <t>ON THE NIGHT</t>
  </si>
  <si>
    <t>1.  Keep the Settlement tab empty. Copy it, and work on the copy, once for each show.</t>
  </si>
  <si>
    <t>2.  Before doors, fill in The show and The deal. The rates are the ones agreed when the show was advanced.</t>
  </si>
  <si>
    <t>3.  Count in. Give each item in each size a line, and type what came into the venue under Counted in.</t>
  </si>
  <si>
    <t>4.  During the show, stock brought to the table after the count goes under Added. Anything given away goes under Comps.</t>
  </si>
  <si>
    <t>5.  After the show, count what is left and type it under Counted out. Type 0 where nothing is left. Sold and Gross fill in once both counts are there.</t>
  </si>
  <si>
    <t>6.  Under The night, type the card sales and the card fee rate, or the card fees as an amount. If the till report gives the sales tax, type that too: it is used in place of the tax rate.</t>
  </si>
  <si>
    <t>7.  Read The settlement and Who pays whom with the venue’s rep, and sign.</t>
  </si>
  <si>
    <t>ADDING A LINE, AND TAKING ONE OUT</t>
  </si>
  <si>
    <t>To add a line to the count, copy a whole empty line and insert the copy between two other lines. A line typed below the last one is left out of the totals.</t>
  </si>
  <si>
    <t>To take a line out, delete its row. Nothing else on the sheet sits beside the count.</t>
  </si>
  <si>
    <t>Type a rate as a number: 20 for 20%. Typed with a % sign, or as 0.2, it is read as a fifth of one per cent, and the sheet asks before it takes it.</t>
  </si>
  <si>
    <t>HOW EACH LINE IS WORKED OUT</t>
  </si>
  <si>
    <t>Sold is counted in, plus added, less comps, less counted out. The count sets the gross. If the till disagrees, recount: do not type over the total.</t>
  </si>
  <si>
    <t>Type every price with the tax in it, even where the till adds the tax on top. Sales tax is then the part of the gross that is tax: the gross, less the gross divided by one plus the tax rate.</t>
  </si>
  <si>
    <t>Card fees are the card sales times the card fee rate.</t>
  </si>
  <si>
    <t>Adjusted gross is total gross sales, less sales tax, less card fees, less anything else agreed off the top.</t>
  </si>
  <si>
    <t>The venue’s cut is taken from the adjusted gross, not from the gross. Merch and music can carry different rates. Tax, fees and anything off the top are shared between merch and music in proportion to their sales.</t>
  </si>
  <si>
    <t>Left for the tour is the adjusted gross less the venue’s cut. It is not profit: the stock, the seller and the haul are paid out of it.</t>
  </si>
  <si>
    <t>Spend per head is the gross less the sales tax, divided by the people who paid to get in.</t>
  </si>
  <si>
    <t>Who pays whom: if the tour took the money, it pays the venue its cut, and the sales tax too if the venue is keeping the tax. If the venue took the money, it pays the tour what is left for the tour, and the sales tax too if the tour is keeping the tax. A cost taken off the top is added to the payment when the side that did not take the money is owed it back.</t>
  </si>
  <si>
    <t>The last line, the sales tax to pay to the tax authority, is a note. It is not a second payment between the tour and the venue.</t>
  </si>
  <si>
    <t>WHAT THE SHEET DOES NOT DO</t>
  </si>
  <si>
    <t>It assumes one side took all the money, cash and cards. If the tour took the cash and the venue took the cards, settle the two by hand.</t>
  </si>
  <si>
    <t>It uses one tax rate for the whole table. A place with two taxes, or with a different rate on some items, needs the tax typed in as an amount.</t>
  </si>
  <si>
    <t>It uses one cut for all the merch and one for all the music. A rate agreed for one item alone has to be worked by hand.</t>
  </si>
  <si>
    <t>It leaves out tips, and stock sold to the crew. Keep both out of the count and out of the card sales.</t>
  </si>
  <si>
    <t>It is not tax advice. Who owes the tax, and at what rate, depends on where the show is.</t>
  </si>
  <si>
    <t>WHERE IT COMES FROM</t>
  </si>
  <si>
    <t>The count, the sales tax, the card fees, the adjusted gross and the venue’s two rates follow the settlement guides of atVenu, which makes settlement software for merch tables. Read on 7 October 2026.</t>
  </si>
  <si>
    <t>atVenu help: What is Adjusted Gross?</t>
  </si>
  <si>
    <t>atVenu help: What is a Venue Cut?</t>
  </si>
  <si>
    <t>atVenu help: How does atVenu calculate the taxes displayed on my Settlement page?</t>
  </si>
  <si>
    <t>atVenu help: Settling a show on the web</t>
  </si>
  <si>
    <t>atVenu help: Working with Counts on the web</t>
  </si>
  <si>
    <t>Two things are this sheet’s own way of doing it: sharing the tax, the fees and anything off the top between merch and music in proportion to sales, and the Who pays whom lines.</t>
  </si>
  <si>
    <t>The sample night is the worked example in chapter 05 of the Merch Manual, which explains each line. Its split by size is made up for the sample.</t>
  </si>
  <si>
    <t>The Merch Manual, chapter 05: The merch table</t>
  </si>
  <si>
    <t>THIS FILE</t>
  </si>
  <si>
    <t>Made by Divini.</t>
  </si>
  <si>
    <t>Free to use and to change. There is nothing to sign up for.</t>
  </si>
  <si>
    <t>divini.co.uk/templates</t>
  </si>
</sst>
</file>

<file path=xl/styles.xml><?xml version="1.0" encoding="utf-8"?>
<styleSheet xmlns="http://schemas.openxmlformats.org/spreadsheetml/2006/main">
  <numFmts count="2">
    <numFmt numFmtId="164" formatCode="d mmm yyyy"/>
    <numFmt numFmtId="165" formatCode="#,##0.00"/>
  </numFmts>
  <fonts count="9">
    <font>
      <sz val="11"/>
      <color theme="1"/>
      <name val="Calibri"/>
      <family val="2"/>
      <scheme val="minor"/>
    </font>
    <font>
      <sz val="10"/>
      <color rgb="FF14131A"/>
      <name val="Arial"/>
      <family val="2"/>
    </font>
    <font>
      <b/>
      <sz val="18"/>
      <color rgb="FF14131A"/>
      <name val="Arial"/>
      <family val="2"/>
    </font>
    <font>
      <sz val="10"/>
      <color rgb="FF6E6D72"/>
      <name val="Arial"/>
      <family val="2"/>
    </font>
    <font>
      <b/>
      <sz val="9"/>
      <color rgb="FFF3F0E8"/>
      <name val="Arial"/>
      <family val="2"/>
    </font>
    <font>
      <sz val="9"/>
      <color rgb="FF6E6D72"/>
      <name val="Arial"/>
      <family val="2"/>
    </font>
    <font>
      <b/>
      <sz val="9"/>
      <color rgb="FF14131A"/>
      <name val="Arial"/>
      <family val="2"/>
    </font>
    <font>
      <b/>
      <sz val="10"/>
      <color rgb="FF14131A"/>
      <name val="Arial"/>
      <family val="2"/>
    </font>
    <font>
      <u/>
      <sz val="10"/>
      <color rgb="FF7E5F26"/>
      <name val="Arial"/>
      <family val="2"/>
    </font>
  </fonts>
  <fills count="5">
    <fill>
      <patternFill patternType="none"/>
    </fill>
    <fill>
      <patternFill patternType="gray125"/>
    </fill>
    <fill>
      <patternFill patternType="solid">
        <fgColor rgb="FF14131A"/>
        <bgColor indexed="64"/>
      </patternFill>
    </fill>
    <fill>
      <patternFill patternType="solid">
        <fgColor rgb="FFFFFFFF"/>
        <bgColor indexed="64"/>
      </patternFill>
    </fill>
    <fill>
      <patternFill patternType="solid">
        <fgColor rgb="FFF3F0E8"/>
        <bgColor indexed="64"/>
      </patternFill>
    </fill>
  </fills>
  <borders count="5">
    <border>
      <left/>
      <right/>
      <top/>
      <bottom/>
      <diagonal/>
    </border>
    <border>
      <left style="thin">
        <color rgb="FFD5D4D2"/>
      </left>
      <right style="thin">
        <color rgb="FFD5D4D2"/>
      </right>
      <top style="thin">
        <color rgb="FFD5D4D2"/>
      </top>
      <bottom style="thin">
        <color rgb="FFD5D4D2"/>
      </bottom>
      <diagonal/>
    </border>
    <border>
      <left/>
      <right/>
      <top/>
      <bottom style="thin">
        <color rgb="FF14131A"/>
      </bottom>
      <diagonal/>
    </border>
    <border>
      <left/>
      <right/>
      <top style="thin">
        <color rgb="FF14131A"/>
      </top>
      <bottom/>
      <diagonal/>
    </border>
    <border>
      <left/>
      <right/>
      <top/>
      <bottom style="medium">
        <color rgb="FFA8813F"/>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top" wrapText="1"/>
    </xf>
    <xf numFmtId="0" fontId="4" fillId="2" borderId="0" xfId="0" applyFont="1" applyFill="1" applyAlignment="1">
      <alignment vertical="center"/>
    </xf>
    <xf numFmtId="0" fontId="1" fillId="3" borderId="1" xfId="0" applyFont="1" applyFill="1" applyBorder="1" applyAlignment="1">
      <alignment vertical="center" wrapText="1"/>
    </xf>
    <xf numFmtId="164" fontId="1" fillId="3" borderId="1" xfId="0" applyNumberFormat="1" applyFont="1" applyFill="1" applyBorder="1" applyAlignment="1">
      <alignment horizontal="left" vertical="center"/>
    </xf>
    <xf numFmtId="0" fontId="5" fillId="0" borderId="0" xfId="0" applyFont="1" applyAlignment="1">
      <alignment vertical="center"/>
    </xf>
    <xf numFmtId="1" fontId="1" fillId="3" borderId="1" xfId="0" applyNumberFormat="1" applyFont="1" applyFill="1" applyBorder="1" applyAlignment="1">
      <alignment horizontal="right" vertical="center"/>
    </xf>
    <xf numFmtId="0" fontId="1" fillId="3" borderId="1" xfId="0" applyFont="1" applyFill="1" applyBorder="1" applyAlignment="1">
      <alignment horizontal="right" vertical="center"/>
    </xf>
    <xf numFmtId="0" fontId="1" fillId="3" borderId="1" xfId="0" applyFont="1" applyFill="1" applyBorder="1" applyAlignment="1">
      <alignment horizontal="left" vertical="center"/>
    </xf>
    <xf numFmtId="0" fontId="6" fillId="4" borderId="2" xfId="0" applyFont="1" applyFill="1" applyBorder="1" applyAlignment="1">
      <alignment vertical="center" wrapText="1"/>
    </xf>
    <xf numFmtId="0" fontId="6" fillId="4" borderId="2" xfId="0" applyFont="1" applyFill="1" applyBorder="1" applyAlignment="1">
      <alignment horizontal="right" vertical="center" wrapText="1"/>
    </xf>
    <xf numFmtId="165" fontId="1" fillId="3" borderId="1" xfId="0" applyNumberFormat="1" applyFont="1" applyFill="1" applyBorder="1" applyAlignment="1">
      <alignment horizontal="right" vertical="center"/>
    </xf>
    <xf numFmtId="1" fontId="1" fillId="4" borderId="0" xfId="0" applyNumberFormat="1" applyFont="1" applyFill="1" applyAlignment="1">
      <alignment horizontal="right" vertical="center"/>
    </xf>
    <xf numFmtId="165" fontId="1" fillId="4" borderId="0" xfId="0" applyNumberFormat="1" applyFont="1" applyFill="1" applyAlignment="1">
      <alignment horizontal="right" vertical="center"/>
    </xf>
    <xf numFmtId="0" fontId="7" fillId="0" borderId="3" xfId="0" applyFont="1" applyBorder="1" applyAlignment="1">
      <alignment vertical="center"/>
    </xf>
    <xf numFmtId="1" fontId="7" fillId="4" borderId="3" xfId="0" applyNumberFormat="1" applyFont="1" applyFill="1" applyBorder="1" applyAlignment="1">
      <alignment horizontal="right" vertical="center"/>
    </xf>
    <xf numFmtId="165" fontId="7" fillId="4" borderId="3" xfId="0" applyNumberFormat="1" applyFont="1" applyFill="1" applyBorder="1" applyAlignment="1">
      <alignment horizontal="right" vertical="center"/>
    </xf>
    <xf numFmtId="0" fontId="3" fillId="0" borderId="0" xfId="0" applyFont="1" applyAlignment="1">
      <alignment horizontal="left" vertical="center" indent="1"/>
    </xf>
    <xf numFmtId="0" fontId="7" fillId="0" borderId="4" xfId="0" applyFont="1" applyBorder="1" applyAlignment="1">
      <alignment vertical="center"/>
    </xf>
    <xf numFmtId="165" fontId="7" fillId="4" borderId="4" xfId="0" applyNumberFormat="1" applyFont="1" applyFill="1" applyBorder="1" applyAlignment="1">
      <alignment horizontal="right" vertical="center"/>
    </xf>
    <xf numFmtId="0" fontId="1" fillId="0" borderId="2" xfId="0" applyFont="1" applyBorder="1" applyAlignment="1">
      <alignment vertical="center"/>
    </xf>
    <xf numFmtId="0" fontId="8" fillId="0" borderId="0" xfId="0" applyFont="1" applyAlignment="1">
      <alignment vertical="center"/>
    </xf>
    <xf numFmtId="0" fontId="1" fillId="0" borderId="0" xfId="0" applyFont="1" applyAlignment="1">
      <alignment vertical="top" wrapText="1"/>
    </xf>
  </cellXfs>
  <cellStyles count="1">
    <cellStyle name="Normal" xfId="0" builtinId="0"/>
  </cellStyles>
  <dxfs count="2">
    <dxf>
      <font>
        <color rgb="FFB3261E"/>
      </font>
      <fill>
        <patternFill>
          <bgColor rgb="FFFBE9E7"/>
        </patternFill>
      </fill>
    </dxf>
    <dxf>
      <font>
        <color rgb="FF14131A"/>
      </font>
      <fill>
        <patternFill>
          <bgColor rgb="FFFFF4D6"/>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ini.co.uk/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ivini.co.uk/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tvenu.zendesk.com/hc/en-us/articles/360015714913-What-is-Adjusted-Gross" TargetMode="External"/><Relationship Id="rId2" Type="http://schemas.openxmlformats.org/officeDocument/2006/relationships/hyperlink" Target="https://atvenu.zendesk.com/hc/en-us/articles/360015715113-What-is-a-Venue-Cut-Tour-Merch-Mgmt" TargetMode="External"/><Relationship Id="rId3" Type="http://schemas.openxmlformats.org/officeDocument/2006/relationships/hyperlink" Target="https://atvenu.zendesk.com/hc/en-us/articles/360001926834-How-does-atVenu-calculate-the-taxes-displayed-on-my-Settlement-page" TargetMode="External"/><Relationship Id="rId4" Type="http://schemas.openxmlformats.org/officeDocument/2006/relationships/hyperlink" Target="https://atvenu.zendesk.com/hc/en-us/articles/360006492914-Settling-a-show-on-the-web-Artist-Account" TargetMode="External"/><Relationship Id="rId5" Type="http://schemas.openxmlformats.org/officeDocument/2006/relationships/hyperlink" Target="https://atvenu.zendesk.com/hc/en-us/articles/360006553853-Working-with-Counts-on-the-web-Artist-Account" TargetMode="External"/><Relationship Id="rId6" Type="http://schemas.openxmlformats.org/officeDocument/2006/relationships/hyperlink" Target="https://divini.co.uk/manual/the-merch-table" TargetMode="External"/><Relationship Id="rId7" Type="http://schemas.openxmlformats.org/officeDocument/2006/relationships/hyperlink" Target="https://divini.co.uk/templates"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L82"/>
  <sheetViews>
    <sheetView showGridLines="0" tabSelected="1" workbookViewId="0"/>
  </sheetViews>
  <sheetFormatPr defaultRowHeight="16" customHeight="1"/>
  <cols>
    <col min="1" max="1" width="30.7109375" style="1" customWidth="1"/>
    <col min="2" max="2" width="8.7109375" style="1" customWidth="1"/>
    <col min="3" max="3" width="9.7109375" style="1" customWidth="1"/>
    <col min="4" max="4" width="10.7109375" style="1" customWidth="1"/>
    <col min="5" max="5" width="11.7109375" style="1" customWidth="1"/>
    <col min="6" max="7" width="9.7109375" style="1" customWidth="1"/>
    <col min="8" max="8" width="11.7109375" style="1" customWidth="1"/>
    <col min="9" max="9" width="9.7109375" style="1" customWidth="1"/>
    <col min="10" max="10" width="13.7109375" style="1" customWidth="1"/>
    <col min="11" max="11" width="3.28515625" style="1" customWidth="1"/>
    <col min="12" max="12" width="90.7109375" style="1" customWidth="1"/>
  </cols>
  <sheetData>
    <row r="1" spans="1:12" ht="30" customHeight="1">
      <c r="A1" s="2" t="s">
        <v>0</v>
      </c>
    </row>
    <row r="2" spans="1:12" ht="16" customHeight="1">
      <c r="A2" s="3" t="s">
        <v>1</v>
      </c>
      <c r="B2" s="3"/>
      <c r="C2" s="3"/>
      <c r="D2" s="3"/>
      <c r="E2" s="3"/>
      <c r="F2" s="3"/>
      <c r="G2" s="3"/>
      <c r="H2" s="3"/>
      <c r="I2" s="3"/>
      <c r="J2" s="3"/>
    </row>
    <row r="3" spans="1:12" ht="16" customHeight="1">
      <c r="A3" s="3"/>
      <c r="B3" s="3"/>
      <c r="C3" s="3"/>
      <c r="D3" s="3"/>
      <c r="E3" s="3"/>
      <c r="F3" s="3"/>
      <c r="G3" s="3"/>
      <c r="H3" s="3"/>
      <c r="I3" s="3"/>
      <c r="J3" s="3"/>
    </row>
    <row r="4" spans="1:12" ht="16" customHeight="1">
      <c r="A4" s="4" t="s">
        <v>2</v>
      </c>
      <c r="B4" s="4"/>
      <c r="C4" s="4"/>
      <c r="D4" s="4"/>
      <c r="E4" s="4"/>
      <c r="F4" s="4"/>
      <c r="G4" s="4"/>
      <c r="H4" s="4"/>
      <c r="I4" s="4"/>
      <c r="J4" s="4"/>
    </row>
    <row r="5" spans="1:12" ht="16" customHeight="1">
      <c r="A5" s="1" t="s">
        <v>3</v>
      </c>
      <c r="H5" s="5"/>
      <c r="I5" s="5"/>
      <c r="J5" s="5"/>
    </row>
    <row r="6" spans="1:12" ht="16" customHeight="1">
      <c r="A6" s="1" t="s">
        <v>4</v>
      </c>
      <c r="H6" s="5"/>
      <c r="I6" s="5"/>
      <c r="J6" s="5"/>
    </row>
    <row r="7" spans="1:12" ht="16" customHeight="1">
      <c r="A7" s="1" t="s">
        <v>5</v>
      </c>
      <c r="H7" s="5"/>
      <c r="I7" s="5"/>
      <c r="J7" s="5"/>
    </row>
    <row r="8" spans="1:12" ht="16" customHeight="1">
      <c r="A8" s="1" t="s">
        <v>6</v>
      </c>
      <c r="H8" s="6"/>
      <c r="I8" s="6"/>
      <c r="J8" s="6"/>
    </row>
    <row r="9" spans="1:12" ht="16" customHeight="1">
      <c r="A9" s="1" t="s">
        <v>7</v>
      </c>
      <c r="H9" s="5"/>
      <c r="I9" s="5"/>
      <c r="J9" s="5"/>
      <c r="L9" s="7" t="s">
        <v>8</v>
      </c>
    </row>
    <row r="10" spans="1:12" ht="16" customHeight="1">
      <c r="A10" s="1" t="s">
        <v>9</v>
      </c>
      <c r="J10" s="8"/>
      <c r="L10" s="7" t="s">
        <v>10</v>
      </c>
    </row>
    <row r="12" spans="1:12" ht="16" customHeight="1">
      <c r="A12" s="4" t="s">
        <v>11</v>
      </c>
      <c r="B12" s="4"/>
      <c r="C12" s="4"/>
      <c r="D12" s="4"/>
      <c r="E12" s="4"/>
      <c r="F12" s="4"/>
      <c r="G12" s="4"/>
      <c r="H12" s="4"/>
      <c r="I12" s="4"/>
      <c r="J12" s="4"/>
    </row>
    <row r="13" spans="1:12" ht="16" customHeight="1">
      <c r="A13" s="1" t="s">
        <v>12</v>
      </c>
      <c r="J13" s="9"/>
      <c r="L13" s="7" t="s">
        <v>13</v>
      </c>
    </row>
    <row r="14" spans="1:12" ht="16" customHeight="1">
      <c r="A14" s="1" t="s">
        <v>14</v>
      </c>
      <c r="J14" s="9"/>
      <c r="L14" s="7" t="s">
        <v>15</v>
      </c>
    </row>
    <row r="15" spans="1:12" ht="16" customHeight="1">
      <c r="A15" s="1" t="s">
        <v>16</v>
      </c>
      <c r="J15" s="9"/>
      <c r="L15" s="7" t="s">
        <v>17</v>
      </c>
    </row>
    <row r="16" spans="1:12" ht="16" customHeight="1">
      <c r="A16" s="1" t="s">
        <v>18</v>
      </c>
      <c r="J16" s="10" t="s">
        <v>19</v>
      </c>
      <c r="L16" s="7" t="s">
        <v>20</v>
      </c>
    </row>
    <row r="17" spans="1:12" ht="16" customHeight="1">
      <c r="A17" s="1" t="s">
        <v>21</v>
      </c>
      <c r="J17" s="10" t="s">
        <v>19</v>
      </c>
      <c r="L17" s="7" t="s">
        <v>22</v>
      </c>
    </row>
    <row r="19" spans="1:12" ht="16" customHeight="1">
      <c r="A19" s="4" t="s">
        <v>23</v>
      </c>
      <c r="B19" s="4"/>
      <c r="C19" s="4"/>
      <c r="D19" s="4"/>
      <c r="E19" s="4"/>
      <c r="F19" s="4"/>
      <c r="G19" s="4"/>
      <c r="H19" s="4"/>
      <c r="I19" s="4"/>
      <c r="J19" s="4"/>
    </row>
    <row r="20" spans="1:12" ht="18" customHeight="1">
      <c r="A20" s="11" t="s">
        <v>24</v>
      </c>
      <c r="B20" s="11" t="s">
        <v>25</v>
      </c>
      <c r="C20" s="11" t="s">
        <v>26</v>
      </c>
      <c r="D20" s="12" t="s">
        <v>27</v>
      </c>
      <c r="E20" s="12" t="s">
        <v>28</v>
      </c>
      <c r="F20" s="12" t="s">
        <v>29</v>
      </c>
      <c r="G20" s="12" t="s">
        <v>30</v>
      </c>
      <c r="H20" s="12" t="s">
        <v>31</v>
      </c>
      <c r="I20" s="12" t="s">
        <v>32</v>
      </c>
      <c r="J20" s="12" t="s">
        <v>33</v>
      </c>
      <c r="L20" s="7" t="s">
        <v>34</v>
      </c>
    </row>
    <row r="21" spans="1:12" ht="16" customHeight="1">
      <c r="A21" s="5"/>
      <c r="B21" s="10"/>
      <c r="C21" s="10"/>
      <c r="D21" s="13"/>
      <c r="E21" s="8"/>
      <c r="F21" s="8"/>
      <c r="G21" s="8"/>
      <c r="H21" s="8"/>
      <c r="I21" s="14">
        <f>IF(AND(ISNUMBER(E21),ISNUMBER(H21)),E21+N(F21)-N(G21)-H21,"")</f>
        <v/>
      </c>
      <c r="J21" s="15">
        <f>IF(ISNUMBER(I21),I21*N(D21),"")</f>
        <v/>
      </c>
      <c r="L21" s="7" t="s">
        <v>35</v>
      </c>
    </row>
    <row r="22" spans="1:12" ht="16" customHeight="1">
      <c r="A22" s="5"/>
      <c r="B22" s="10"/>
      <c r="C22" s="10"/>
      <c r="D22" s="13"/>
      <c r="E22" s="8"/>
      <c r="F22" s="8"/>
      <c r="G22" s="8"/>
      <c r="H22" s="8"/>
      <c r="I22" s="14">
        <f>IF(AND(ISNUMBER(E22),ISNUMBER(H22)),E22+N(F22)-N(G22)-H22,"")</f>
        <v/>
      </c>
      <c r="J22" s="15">
        <f>IF(ISNUMBER(I22),I22*N(D22),"")</f>
        <v/>
      </c>
    </row>
    <row r="23" spans="1:12" ht="16" customHeight="1">
      <c r="A23" s="5"/>
      <c r="B23" s="10"/>
      <c r="C23" s="10"/>
      <c r="D23" s="13"/>
      <c r="E23" s="8"/>
      <c r="F23" s="8"/>
      <c r="G23" s="8"/>
      <c r="H23" s="8"/>
      <c r="I23" s="14">
        <f>IF(AND(ISNUMBER(E23),ISNUMBER(H23)),E23+N(F23)-N(G23)-H23,"")</f>
        <v/>
      </c>
      <c r="J23" s="15">
        <f>IF(ISNUMBER(I23),I23*N(D23),"")</f>
        <v/>
      </c>
    </row>
    <row r="24" spans="1:12" ht="16" customHeight="1">
      <c r="A24" s="5"/>
      <c r="B24" s="10"/>
      <c r="C24" s="10"/>
      <c r="D24" s="13"/>
      <c r="E24" s="8"/>
      <c r="F24" s="8"/>
      <c r="G24" s="8"/>
      <c r="H24" s="8"/>
      <c r="I24" s="14">
        <f>IF(AND(ISNUMBER(E24),ISNUMBER(H24)),E24+N(F24)-N(G24)-H24,"")</f>
        <v/>
      </c>
      <c r="J24" s="15">
        <f>IF(ISNUMBER(I24),I24*N(D24),"")</f>
        <v/>
      </c>
    </row>
    <row r="25" spans="1:12" ht="16" customHeight="1">
      <c r="A25" s="5"/>
      <c r="B25" s="10"/>
      <c r="C25" s="10"/>
      <c r="D25" s="13"/>
      <c r="E25" s="8"/>
      <c r="F25" s="8"/>
      <c r="G25" s="8"/>
      <c r="H25" s="8"/>
      <c r="I25" s="14">
        <f>IF(AND(ISNUMBER(E25),ISNUMBER(H25)),E25+N(F25)-N(G25)-H25,"")</f>
        <v/>
      </c>
      <c r="J25" s="15">
        <f>IF(ISNUMBER(I25),I25*N(D25),"")</f>
        <v/>
      </c>
    </row>
    <row r="26" spans="1:12" ht="16" customHeight="1">
      <c r="A26" s="5"/>
      <c r="B26" s="10"/>
      <c r="C26" s="10"/>
      <c r="D26" s="13"/>
      <c r="E26" s="8"/>
      <c r="F26" s="8"/>
      <c r="G26" s="8"/>
      <c r="H26" s="8"/>
      <c r="I26" s="14">
        <f>IF(AND(ISNUMBER(E26),ISNUMBER(H26)),E26+N(F26)-N(G26)-H26,"")</f>
        <v/>
      </c>
      <c r="J26" s="15">
        <f>IF(ISNUMBER(I26),I26*N(D26),"")</f>
        <v/>
      </c>
    </row>
    <row r="27" spans="1:12" ht="16" customHeight="1">
      <c r="A27" s="5"/>
      <c r="B27" s="10"/>
      <c r="C27" s="10"/>
      <c r="D27" s="13"/>
      <c r="E27" s="8"/>
      <c r="F27" s="8"/>
      <c r="G27" s="8"/>
      <c r="H27" s="8"/>
      <c r="I27" s="14">
        <f>IF(AND(ISNUMBER(E27),ISNUMBER(H27)),E27+N(F27)-N(G27)-H27,"")</f>
        <v/>
      </c>
      <c r="J27" s="15">
        <f>IF(ISNUMBER(I27),I27*N(D27),"")</f>
        <v/>
      </c>
    </row>
    <row r="28" spans="1:12" ht="16" customHeight="1">
      <c r="A28" s="5"/>
      <c r="B28" s="10"/>
      <c r="C28" s="10"/>
      <c r="D28" s="13"/>
      <c r="E28" s="8"/>
      <c r="F28" s="8"/>
      <c r="G28" s="8"/>
      <c r="H28" s="8"/>
      <c r="I28" s="14">
        <f>IF(AND(ISNUMBER(E28),ISNUMBER(H28)),E28+N(F28)-N(G28)-H28,"")</f>
        <v/>
      </c>
      <c r="J28" s="15">
        <f>IF(ISNUMBER(I28),I28*N(D28),"")</f>
        <v/>
      </c>
    </row>
    <row r="29" spans="1:12" ht="16" customHeight="1">
      <c r="A29" s="5"/>
      <c r="B29" s="10"/>
      <c r="C29" s="10"/>
      <c r="D29" s="13"/>
      <c r="E29" s="8"/>
      <c r="F29" s="8"/>
      <c r="G29" s="8"/>
      <c r="H29" s="8"/>
      <c r="I29" s="14">
        <f>IF(AND(ISNUMBER(E29),ISNUMBER(H29)),E29+N(F29)-N(G29)-H29,"")</f>
        <v/>
      </c>
      <c r="J29" s="15">
        <f>IF(ISNUMBER(I29),I29*N(D29),"")</f>
        <v/>
      </c>
    </row>
    <row r="30" spans="1:12" ht="16" customHeight="1">
      <c r="A30" s="5"/>
      <c r="B30" s="10"/>
      <c r="C30" s="10"/>
      <c r="D30" s="13"/>
      <c r="E30" s="8"/>
      <c r="F30" s="8"/>
      <c r="G30" s="8"/>
      <c r="H30" s="8"/>
      <c r="I30" s="14">
        <f>IF(AND(ISNUMBER(E30),ISNUMBER(H30)),E30+N(F30)-N(G30)-H30,"")</f>
        <v/>
      </c>
      <c r="J30" s="15">
        <f>IF(ISNUMBER(I30),I30*N(D30),"")</f>
        <v/>
      </c>
    </row>
    <row r="31" spans="1:12" ht="16" customHeight="1">
      <c r="A31" s="5"/>
      <c r="B31" s="10"/>
      <c r="C31" s="10"/>
      <c r="D31" s="13"/>
      <c r="E31" s="8"/>
      <c r="F31" s="8"/>
      <c r="G31" s="8"/>
      <c r="H31" s="8"/>
      <c r="I31" s="14">
        <f>IF(AND(ISNUMBER(E31),ISNUMBER(H31)),E31+N(F31)-N(G31)-H31,"")</f>
        <v/>
      </c>
      <c r="J31" s="15">
        <f>IF(ISNUMBER(I31),I31*N(D31),"")</f>
        <v/>
      </c>
    </row>
    <row r="32" spans="1:12" ht="16" customHeight="1">
      <c r="A32" s="5"/>
      <c r="B32" s="10"/>
      <c r="C32" s="10"/>
      <c r="D32" s="13"/>
      <c r="E32" s="8"/>
      <c r="F32" s="8"/>
      <c r="G32" s="8"/>
      <c r="H32" s="8"/>
      <c r="I32" s="14">
        <f>IF(AND(ISNUMBER(E32),ISNUMBER(H32)),E32+N(F32)-N(G32)-H32,"")</f>
        <v/>
      </c>
      <c r="J32" s="15">
        <f>IF(ISNUMBER(I32),I32*N(D32),"")</f>
        <v/>
      </c>
    </row>
    <row r="33" spans="1:10" ht="16" customHeight="1">
      <c r="A33" s="5"/>
      <c r="B33" s="10"/>
      <c r="C33" s="10"/>
      <c r="D33" s="13"/>
      <c r="E33" s="8"/>
      <c r="F33" s="8"/>
      <c r="G33" s="8"/>
      <c r="H33" s="8"/>
      <c r="I33" s="14">
        <f>IF(AND(ISNUMBER(E33),ISNUMBER(H33)),E33+N(F33)-N(G33)-H33,"")</f>
        <v/>
      </c>
      <c r="J33" s="15">
        <f>IF(ISNUMBER(I33),I33*N(D33),"")</f>
        <v/>
      </c>
    </row>
    <row r="34" spans="1:10" ht="16" customHeight="1">
      <c r="A34" s="5"/>
      <c r="B34" s="10"/>
      <c r="C34" s="10"/>
      <c r="D34" s="13"/>
      <c r="E34" s="8"/>
      <c r="F34" s="8"/>
      <c r="G34" s="8"/>
      <c r="H34" s="8"/>
      <c r="I34" s="14">
        <f>IF(AND(ISNUMBER(E34),ISNUMBER(H34)),E34+N(F34)-N(G34)-H34,"")</f>
        <v/>
      </c>
      <c r="J34" s="15">
        <f>IF(ISNUMBER(I34),I34*N(D34),"")</f>
        <v/>
      </c>
    </row>
    <row r="35" spans="1:10" ht="16" customHeight="1">
      <c r="A35" s="5"/>
      <c r="B35" s="10"/>
      <c r="C35" s="10"/>
      <c r="D35" s="13"/>
      <c r="E35" s="8"/>
      <c r="F35" s="8"/>
      <c r="G35" s="8"/>
      <c r="H35" s="8"/>
      <c r="I35" s="14">
        <f>IF(AND(ISNUMBER(E35),ISNUMBER(H35)),E35+N(F35)-N(G35)-H35,"")</f>
        <v/>
      </c>
      <c r="J35" s="15">
        <f>IF(ISNUMBER(I35),I35*N(D35),"")</f>
        <v/>
      </c>
    </row>
    <row r="36" spans="1:10" ht="16" customHeight="1">
      <c r="A36" s="5"/>
      <c r="B36" s="10"/>
      <c r="C36" s="10"/>
      <c r="D36" s="13"/>
      <c r="E36" s="8"/>
      <c r="F36" s="8"/>
      <c r="G36" s="8"/>
      <c r="H36" s="8"/>
      <c r="I36" s="14">
        <f>IF(AND(ISNUMBER(E36),ISNUMBER(H36)),E36+N(F36)-N(G36)-H36,"")</f>
        <v/>
      </c>
      <c r="J36" s="15">
        <f>IF(ISNUMBER(I36),I36*N(D36),"")</f>
        <v/>
      </c>
    </row>
    <row r="37" spans="1:10" ht="16" customHeight="1">
      <c r="A37" s="5"/>
      <c r="B37" s="10"/>
      <c r="C37" s="10"/>
      <c r="D37" s="13"/>
      <c r="E37" s="8"/>
      <c r="F37" s="8"/>
      <c r="G37" s="8"/>
      <c r="H37" s="8"/>
      <c r="I37" s="14">
        <f>IF(AND(ISNUMBER(E37),ISNUMBER(H37)),E37+N(F37)-N(G37)-H37,"")</f>
        <v/>
      </c>
      <c r="J37" s="15">
        <f>IF(ISNUMBER(I37),I37*N(D37),"")</f>
        <v/>
      </c>
    </row>
    <row r="38" spans="1:10" ht="16" customHeight="1">
      <c r="A38" s="5"/>
      <c r="B38" s="10"/>
      <c r="C38" s="10"/>
      <c r="D38" s="13"/>
      <c r="E38" s="8"/>
      <c r="F38" s="8"/>
      <c r="G38" s="8"/>
      <c r="H38" s="8"/>
      <c r="I38" s="14">
        <f>IF(AND(ISNUMBER(E38),ISNUMBER(H38)),E38+N(F38)-N(G38)-H38,"")</f>
        <v/>
      </c>
      <c r="J38" s="15">
        <f>IF(ISNUMBER(I38),I38*N(D38),"")</f>
        <v/>
      </c>
    </row>
    <row r="39" spans="1:10" ht="16" customHeight="1">
      <c r="A39" s="5"/>
      <c r="B39" s="10"/>
      <c r="C39" s="10"/>
      <c r="D39" s="13"/>
      <c r="E39" s="8"/>
      <c r="F39" s="8"/>
      <c r="G39" s="8"/>
      <c r="H39" s="8"/>
      <c r="I39" s="14">
        <f>IF(AND(ISNUMBER(E39),ISNUMBER(H39)),E39+N(F39)-N(G39)-H39,"")</f>
        <v/>
      </c>
      <c r="J39" s="15">
        <f>IF(ISNUMBER(I39),I39*N(D39),"")</f>
        <v/>
      </c>
    </row>
    <row r="40" spans="1:10" ht="16" customHeight="1">
      <c r="A40" s="5"/>
      <c r="B40" s="10"/>
      <c r="C40" s="10"/>
      <c r="D40" s="13"/>
      <c r="E40" s="8"/>
      <c r="F40" s="8"/>
      <c r="G40" s="8"/>
      <c r="H40" s="8"/>
      <c r="I40" s="14">
        <f>IF(AND(ISNUMBER(E40),ISNUMBER(H40)),E40+N(F40)-N(G40)-H40,"")</f>
        <v/>
      </c>
      <c r="J40" s="15">
        <f>IF(ISNUMBER(I40),I40*N(D40),"")</f>
        <v/>
      </c>
    </row>
    <row r="41" spans="1:10" ht="16" customHeight="1">
      <c r="A41" s="5"/>
      <c r="B41" s="10"/>
      <c r="C41" s="10"/>
      <c r="D41" s="13"/>
      <c r="E41" s="8"/>
      <c r="F41" s="8"/>
      <c r="G41" s="8"/>
      <c r="H41" s="8"/>
      <c r="I41" s="14">
        <f>IF(AND(ISNUMBER(E41),ISNUMBER(H41)),E41+N(F41)-N(G41)-H41,"")</f>
        <v/>
      </c>
      <c r="J41" s="15">
        <f>IF(ISNUMBER(I41),I41*N(D41),"")</f>
        <v/>
      </c>
    </row>
    <row r="42" spans="1:10" ht="16" customHeight="1">
      <c r="A42" s="5"/>
      <c r="B42" s="10"/>
      <c r="C42" s="10"/>
      <c r="D42" s="13"/>
      <c r="E42" s="8"/>
      <c r="F42" s="8"/>
      <c r="G42" s="8"/>
      <c r="H42" s="8"/>
      <c r="I42" s="14">
        <f>IF(AND(ISNUMBER(E42),ISNUMBER(H42)),E42+N(F42)-N(G42)-H42,"")</f>
        <v/>
      </c>
      <c r="J42" s="15">
        <f>IF(ISNUMBER(I42),I42*N(D42),"")</f>
        <v/>
      </c>
    </row>
    <row r="43" spans="1:10" ht="16" customHeight="1">
      <c r="A43" s="5"/>
      <c r="B43" s="10"/>
      <c r="C43" s="10"/>
      <c r="D43" s="13"/>
      <c r="E43" s="8"/>
      <c r="F43" s="8"/>
      <c r="G43" s="8"/>
      <c r="H43" s="8"/>
      <c r="I43" s="14">
        <f>IF(AND(ISNUMBER(E43),ISNUMBER(H43)),E43+N(F43)-N(G43)-H43,"")</f>
        <v/>
      </c>
      <c r="J43" s="15">
        <f>IF(ISNUMBER(I43),I43*N(D43),"")</f>
        <v/>
      </c>
    </row>
    <row r="44" spans="1:10" ht="16" customHeight="1">
      <c r="A44" s="5"/>
      <c r="B44" s="10"/>
      <c r="C44" s="10"/>
      <c r="D44" s="13"/>
      <c r="E44" s="8"/>
      <c r="F44" s="8"/>
      <c r="G44" s="8"/>
      <c r="H44" s="8"/>
      <c r="I44" s="14">
        <f>IF(AND(ISNUMBER(E44),ISNUMBER(H44)),E44+N(F44)-N(G44)-H44,"")</f>
        <v/>
      </c>
      <c r="J44" s="15">
        <f>IF(ISNUMBER(I44),I44*N(D44),"")</f>
        <v/>
      </c>
    </row>
    <row r="45" spans="1:10" ht="16" customHeight="1">
      <c r="A45" s="5"/>
      <c r="B45" s="10"/>
      <c r="C45" s="10"/>
      <c r="D45" s="13"/>
      <c r="E45" s="8"/>
      <c r="F45" s="8"/>
      <c r="G45" s="8"/>
      <c r="H45" s="8"/>
      <c r="I45" s="14">
        <f>IF(AND(ISNUMBER(E45),ISNUMBER(H45)),E45+N(F45)-N(G45)-H45,"")</f>
        <v/>
      </c>
      <c r="J45" s="15">
        <f>IF(ISNUMBER(I45),I45*N(D45),"")</f>
        <v/>
      </c>
    </row>
    <row r="46" spans="1:10" ht="16" customHeight="1">
      <c r="A46" s="5"/>
      <c r="B46" s="10"/>
      <c r="C46" s="10"/>
      <c r="D46" s="13"/>
      <c r="E46" s="8"/>
      <c r="F46" s="8"/>
      <c r="G46" s="8"/>
      <c r="H46" s="8"/>
      <c r="I46" s="14">
        <f>IF(AND(ISNUMBER(E46),ISNUMBER(H46)),E46+N(F46)-N(G46)-H46,"")</f>
        <v/>
      </c>
      <c r="J46" s="15">
        <f>IF(ISNUMBER(I46),I46*N(D46),"")</f>
        <v/>
      </c>
    </row>
    <row r="47" spans="1:10" ht="16" customHeight="1">
      <c r="A47" s="5"/>
      <c r="B47" s="10"/>
      <c r="C47" s="10"/>
      <c r="D47" s="13"/>
      <c r="E47" s="8"/>
      <c r="F47" s="8"/>
      <c r="G47" s="8"/>
      <c r="H47" s="8"/>
      <c r="I47" s="14">
        <f>IF(AND(ISNUMBER(E47),ISNUMBER(H47)),E47+N(F47)-N(G47)-H47,"")</f>
        <v/>
      </c>
      <c r="J47" s="15">
        <f>IF(ISNUMBER(I47),I47*N(D47),"")</f>
        <v/>
      </c>
    </row>
    <row r="48" spans="1:10" ht="16" customHeight="1">
      <c r="A48" s="5"/>
      <c r="B48" s="10"/>
      <c r="C48" s="10"/>
      <c r="D48" s="13"/>
      <c r="E48" s="8"/>
      <c r="F48" s="8"/>
      <c r="G48" s="8"/>
      <c r="H48" s="8"/>
      <c r="I48" s="14">
        <f>IF(AND(ISNUMBER(E48),ISNUMBER(H48)),E48+N(F48)-N(G48)-H48,"")</f>
        <v/>
      </c>
      <c r="J48" s="15">
        <f>IF(ISNUMBER(I48),I48*N(D48),"")</f>
        <v/>
      </c>
    </row>
    <row r="49" spans="1:12" ht="16" customHeight="1">
      <c r="A49" s="5"/>
      <c r="B49" s="10"/>
      <c r="C49" s="10"/>
      <c r="D49" s="13"/>
      <c r="E49" s="8"/>
      <c r="F49" s="8"/>
      <c r="G49" s="8"/>
      <c r="H49" s="8"/>
      <c r="I49" s="14">
        <f>IF(AND(ISNUMBER(E49),ISNUMBER(H49)),E49+N(F49)-N(G49)-H49,"")</f>
        <v/>
      </c>
      <c r="J49" s="15">
        <f>IF(ISNUMBER(I49),I49*N(D49),"")</f>
        <v/>
      </c>
    </row>
    <row r="50" spans="1:12" ht="16" customHeight="1">
      <c r="A50" s="5"/>
      <c r="B50" s="10"/>
      <c r="C50" s="10"/>
      <c r="D50" s="13"/>
      <c r="E50" s="8"/>
      <c r="F50" s="8"/>
      <c r="G50" s="8"/>
      <c r="H50" s="8"/>
      <c r="I50" s="14">
        <f>IF(AND(ISNUMBER(E50),ISNUMBER(H50)),E50+N(F50)-N(G50)-H50,"")</f>
        <v/>
      </c>
      <c r="J50" s="15">
        <f>IF(ISNUMBER(I50),I50*N(D50),"")</f>
        <v/>
      </c>
    </row>
    <row r="51" spans="1:12" ht="16" customHeight="1">
      <c r="A51" s="16" t="s">
        <v>36</v>
      </c>
      <c r="B51" s="16"/>
      <c r="C51" s="16"/>
      <c r="D51" s="16"/>
      <c r="E51" s="17">
        <f>SUM(E21:E50)</f>
        <v>0</v>
      </c>
      <c r="F51" s="17">
        <f>SUM(F21:F50)</f>
        <v>0</v>
      </c>
      <c r="G51" s="17">
        <f>SUM(G21:G50)</f>
        <v>0</v>
      </c>
      <c r="H51" s="17">
        <f>SUM(H21:H50)</f>
        <v>0</v>
      </c>
      <c r="I51" s="17">
        <f>SUM(I21:I50)</f>
        <v>0</v>
      </c>
      <c r="J51" s="18">
        <f>SUM(J21:J50)</f>
        <v>0</v>
      </c>
      <c r="L51" s="7" t="s">
        <v>37</v>
      </c>
    </row>
    <row r="53" spans="1:12" ht="16" customHeight="1">
      <c r="A53" s="4" t="s">
        <v>38</v>
      </c>
      <c r="B53" s="4"/>
      <c r="C53" s="4"/>
      <c r="D53" s="4"/>
      <c r="E53" s="4"/>
      <c r="F53" s="4"/>
      <c r="G53" s="4"/>
      <c r="H53" s="4"/>
      <c r="I53" s="4"/>
      <c r="J53" s="4"/>
    </row>
    <row r="54" spans="1:12" ht="16" customHeight="1">
      <c r="A54" s="1" t="s">
        <v>39</v>
      </c>
      <c r="J54" s="13"/>
      <c r="L54" s="7" t="s">
        <v>40</v>
      </c>
    </row>
    <row r="55" spans="1:12" ht="16" customHeight="1">
      <c r="A55" s="1" t="s">
        <v>41</v>
      </c>
      <c r="J55" s="9"/>
      <c r="L55" s="7" t="s">
        <v>42</v>
      </c>
    </row>
    <row r="56" spans="1:12" ht="16" customHeight="1">
      <c r="A56" s="1" t="s">
        <v>43</v>
      </c>
      <c r="J56" s="13"/>
      <c r="L56" s="7" t="s">
        <v>44</v>
      </c>
    </row>
    <row r="57" spans="1:12" ht="16" customHeight="1">
      <c r="A57" s="1" t="s">
        <v>45</v>
      </c>
      <c r="J57" s="13"/>
      <c r="L57" s="7" t="s">
        <v>46</v>
      </c>
    </row>
    <row r="58" spans="1:12" ht="16" customHeight="1">
      <c r="A58" s="1" t="s">
        <v>47</v>
      </c>
      <c r="J58" s="13"/>
      <c r="L58" s="7" t="s">
        <v>48</v>
      </c>
    </row>
    <row r="59" spans="1:12" ht="16" customHeight="1">
      <c r="A59" s="1" t="s">
        <v>49</v>
      </c>
      <c r="J59" s="10"/>
      <c r="L59" s="7" t="s">
        <v>50</v>
      </c>
    </row>
    <row r="61" spans="1:12" ht="16" customHeight="1">
      <c r="A61" s="4" t="s">
        <v>51</v>
      </c>
      <c r="B61" s="4"/>
      <c r="C61" s="4"/>
      <c r="D61" s="4"/>
      <c r="E61" s="4"/>
      <c r="F61" s="4"/>
      <c r="G61" s="4"/>
      <c r="H61" s="4"/>
      <c r="I61" s="4"/>
      <c r="J61" s="4"/>
    </row>
    <row r="62" spans="1:12" ht="16" customHeight="1">
      <c r="A62" s="1" t="s">
        <v>32</v>
      </c>
      <c r="J62" s="14">
        <f>SUM(I21:I50)</f>
        <v>0</v>
      </c>
      <c r="L62" s="7" t="s">
        <v>52</v>
      </c>
    </row>
    <row r="63" spans="1:12" ht="16" customHeight="1">
      <c r="A63" s="1" t="s">
        <v>53</v>
      </c>
      <c r="J63" s="15">
        <f>SUM(J21:J50)</f>
        <v>0</v>
      </c>
      <c r="L63" s="7" t="s">
        <v>54</v>
      </c>
    </row>
    <row r="64" spans="1:12" ht="16" customHeight="1">
      <c r="A64" s="1" t="s">
        <v>55</v>
      </c>
      <c r="J64" s="15">
        <f>-IF(ISNUMBER(J57),J57,ROUND(J63-J63/(1+N(J15)/100),2))</f>
        <v>0</v>
      </c>
      <c r="L64" s="7" t="s">
        <v>56</v>
      </c>
    </row>
    <row r="65" spans="1:12" ht="16" customHeight="1">
      <c r="A65" s="1" t="s">
        <v>57</v>
      </c>
      <c r="J65" s="15">
        <f>-IF(ISNUMBER(J56),J56,ROUND(N(J54)*N(J55)/100,2))</f>
        <v>0</v>
      </c>
      <c r="L65" s="7" t="s">
        <v>58</v>
      </c>
    </row>
    <row r="66" spans="1:12" ht="16" customHeight="1">
      <c r="A66" s="1" t="s">
        <v>59</v>
      </c>
      <c r="J66" s="15">
        <f>-N(J58)</f>
        <v>0</v>
      </c>
    </row>
    <row r="67" spans="1:12" ht="16" customHeight="1">
      <c r="A67" s="16" t="s">
        <v>60</v>
      </c>
      <c r="B67" s="16"/>
      <c r="C67" s="16"/>
      <c r="D67" s="16"/>
      <c r="E67" s="16"/>
      <c r="F67" s="16"/>
      <c r="G67" s="16"/>
      <c r="H67" s="16"/>
      <c r="I67" s="16"/>
      <c r="J67" s="18">
        <f>J63+J64+J65+J66</f>
        <v>0</v>
      </c>
      <c r="L67" s="7" t="s">
        <v>61</v>
      </c>
    </row>
    <row r="68" spans="1:12" ht="16" customHeight="1">
      <c r="A68" s="19" t="s">
        <v>62</v>
      </c>
      <c r="J68" s="15">
        <f>J67-J69</f>
        <v>0</v>
      </c>
      <c r="L68" s="7" t="s">
        <v>63</v>
      </c>
    </row>
    <row r="69" spans="1:12" ht="16" customHeight="1">
      <c r="A69" s="19" t="s">
        <v>64</v>
      </c>
      <c r="J69" s="15">
        <f>IF(J63=0,0,ROUND(J67*SUMIF(C21:C50,"Music",J21:J50)/J63,2))</f>
        <v>0</v>
      </c>
    </row>
    <row r="70" spans="1:12" ht="16" customHeight="1">
      <c r="A70" s="1" t="s">
        <v>65</v>
      </c>
      <c r="J70" s="15">
        <f>-ROUND(J68*N(J13)/100+J69*N(J14)/100,2)</f>
        <v>-0.0</v>
      </c>
      <c r="L70" s="7" t="s">
        <v>66</v>
      </c>
    </row>
    <row r="71" spans="1:12" ht="16" customHeight="1">
      <c r="A71" s="20" t="s">
        <v>67</v>
      </c>
      <c r="B71" s="20"/>
      <c r="C71" s="20"/>
      <c r="D71" s="20"/>
      <c r="E71" s="20"/>
      <c r="F71" s="20"/>
      <c r="G71" s="20"/>
      <c r="H71" s="20"/>
      <c r="I71" s="20"/>
      <c r="J71" s="21">
        <f>J67+J70</f>
        <v>0.0</v>
      </c>
      <c r="L71" s="7" t="s">
        <v>68</v>
      </c>
    </row>
    <row r="72" spans="1:12" ht="16" customHeight="1">
      <c r="A72" s="1" t="s">
        <v>69</v>
      </c>
      <c r="J72" s="15">
        <f>IF(N(J10)&gt;0,(J63+J64)/J10,"")</f>
        <v/>
      </c>
      <c r="L72" s="7" t="s">
        <v>70</v>
      </c>
    </row>
    <row r="74" spans="1:12" ht="16" customHeight="1">
      <c r="A74" s="4" t="s">
        <v>71</v>
      </c>
      <c r="B74" s="4"/>
      <c r="C74" s="4"/>
      <c r="D74" s="4"/>
      <c r="E74" s="4"/>
      <c r="F74" s="4"/>
      <c r="G74" s="4"/>
      <c r="H74" s="4"/>
      <c r="I74" s="4"/>
      <c r="J74" s="4"/>
    </row>
    <row r="75" spans="1:12" ht="16" customHeight="1">
      <c r="A75" s="20" t="str">
        <f>IF(J16="Venue","The venue pays the tour",IF(J16="Tour","The tour pays the venue","Pick who took the money, under The deal"))</f>
        <v>The tour pays the venue</v>
      </c>
      <c r="B75" s="20"/>
      <c r="C75" s="20"/>
      <c r="D75" s="20"/>
      <c r="E75" s="20"/>
      <c r="F75" s="20"/>
      <c r="G75" s="20"/>
      <c r="H75" s="20"/>
      <c r="I75" s="20"/>
      <c r="J75" s="21">
        <f>IF(J16="Venue",J71+IF(J17="Venue",0,-J64)+IF(J59="Tour",-J66,0),IF(J16="Tour",-J70+IF(J17="Venue",-J64,0)+IF(J59="Venue",-J66,0),""))</f>
        <v>0.0</v>
      </c>
      <c r="L75" s="7" t="s">
        <v>72</v>
      </c>
    </row>
    <row r="76" spans="1:12" ht="16" customHeight="1">
      <c r="A76" s="1" t="str">
        <f>"Sales tax in the takings, for the "&amp;IF(J17="Venue","venue","tour")&amp;" to pay to the tax authority"</f>
        <v>Sales tax in the takings, for the tour to pay to the tax authority</v>
      </c>
      <c r="J76" s="15">
        <f>-J64</f>
        <v>0</v>
      </c>
      <c r="L76" s="7" t="s">
        <v>73</v>
      </c>
    </row>
    <row r="78" spans="1:12" ht="16" customHeight="1">
      <c r="A78" s="1" t="s">
        <v>74</v>
      </c>
      <c r="H78" s="22"/>
      <c r="I78" s="22"/>
      <c r="J78" s="22"/>
    </row>
    <row r="80" spans="1:12" ht="16" customHeight="1">
      <c r="A80" s="1" t="s">
        <v>75</v>
      </c>
      <c r="H80" s="22"/>
      <c r="I80" s="22"/>
      <c r="J80" s="22"/>
    </row>
    <row r="82" spans="1:1" ht="16" customHeight="1">
      <c r="A82" s="23" t="s">
        <v>76</v>
      </c>
    </row>
  </sheetData>
  <mergeCells count="14">
    <mergeCell ref="A2:J3"/>
    <mergeCell ref="A4:J4"/>
    <mergeCell ref="H5:J5"/>
    <mergeCell ref="H6:J6"/>
    <mergeCell ref="H7:J7"/>
    <mergeCell ref="H8:J8"/>
    <mergeCell ref="H9:J9"/>
    <mergeCell ref="A12:J12"/>
    <mergeCell ref="A19:J19"/>
    <mergeCell ref="A53:J53"/>
    <mergeCell ref="A61:J61"/>
    <mergeCell ref="A74:J74"/>
    <mergeCell ref="H78:J78"/>
    <mergeCell ref="H80:J80"/>
  </mergeCells>
  <conditionalFormatting sqref="D21:D50">
    <cfRule type="expression" dxfId="0" priority="3">
      <formula>AND(ISNUMBER($I21),NOT(ISNUMBER($D21)))</formula>
    </cfRule>
  </conditionalFormatting>
  <conditionalFormatting sqref="H21:H50">
    <cfRule type="expression" dxfId="1" priority="2">
      <formula>AND(ISNUMBER($E21),NOT(ISNUMBER($H21)))</formula>
    </cfRule>
  </conditionalFormatting>
  <conditionalFormatting sqref="I21:I50">
    <cfRule type="cellIs" dxfId="0" priority="1" operator="lessThan">
      <formula>0</formula>
    </cfRule>
  </conditionalFormatting>
  <dataValidations count="12">
    <dataValidation type="whole" operator="greaterThanOrEqual" errorStyle="warning" allowBlank="1" showInputMessage="1" showErrorMessage="1" errorTitle="A count" error="Type a whole number. Type 0 for none." sqref="J10">
      <formula1>0</formula1>
    </dataValidation>
    <dataValidation type="custom" errorStyle="warning" allowBlank="1" showInputMessage="1" showErrorMessage="1" errorTitle="A rate, typed as a number" error="Type the number alone: 20 for 20%. With a % sign, or as 0.2, it is read as a fifth of one per cent." sqref="J13">
      <formula1>OR(J13=0,AND(J13&gt;=1,J13&lt;=100))</formula1>
    </dataValidation>
    <dataValidation type="custom" errorStyle="warning" allowBlank="1" showInputMessage="1" showErrorMessage="1" errorTitle="A rate, typed as a number" error="Type the number alone: 20 for 20%. With a % sign, or as 0.2, it is read as a fifth of one per cent." sqref="J14">
      <formula1>OR(J14=0,AND(J14&gt;=1,J14&lt;=100))</formula1>
    </dataValidation>
    <dataValidation type="custom" errorStyle="warning" allowBlank="1" showInputMessage="1" showErrorMessage="1" errorTitle="A rate, typed as a number" error="Type the number alone: 20 for 20%. With a % sign, or as 0.2, it is read as a fifth of one per cent." sqref="J15">
      <formula1>OR(J15=0,AND(J15&gt;=1,J15&lt;=100))</formula1>
    </dataValidation>
    <dataValidation type="list" allowBlank="1" showInputMessage="1" showErrorMessage="1" errorTitle="Tour or Venue" error="Pick Tour or Venue." sqref="J16:J17">
      <formula1>"Tour,Venue"</formula1>
    </dataValidation>
    <dataValidation type="list" allowBlank="1" showInputMessage="1" showErrorMessage="1" errorTitle="Merch or Music" error="Pick Merch or Music." sqref="C21:C50">
      <formula1>"Merch,Music"</formula1>
    </dataValidation>
    <dataValidation type="decimal" operator="greaterThanOrEqual" errorStyle="warning" allowBlank="1" showInputMessage="1" showErrorMessage="1" errorTitle="An amount" error="Type the amount as a number, without a minus sign." sqref="D21:D50">
      <formula1>0</formula1>
    </dataValidation>
    <dataValidation type="whole" operator="greaterThanOrEqual" errorStyle="warning" allowBlank="1" showInputMessage="1" showErrorMessage="1" errorTitle="A count" error="Type a whole number. Type 0 for none." sqref="E21:H50">
      <formula1>0</formula1>
    </dataValidation>
    <dataValidation type="custom" errorStyle="warning" allowBlank="1" showInputMessage="1" showErrorMessage="1" errorTitle="A rate, typed as a number" error="Type the number alone: 20 for 20%. With a % sign, or as 0.2, it is read as a fifth of one per cent." sqref="J55">
      <formula1>OR(J55=0,AND(J55&gt;=1,J55&lt;=100))</formula1>
    </dataValidation>
    <dataValidation type="decimal" operator="greaterThanOrEqual" errorStyle="warning" allowBlank="1" showInputMessage="1" showErrorMessage="1" errorTitle="An amount" error="Type the amount as a number, without a minus sign." sqref="J54">
      <formula1>0</formula1>
    </dataValidation>
    <dataValidation type="decimal" operator="greaterThanOrEqual" errorStyle="warning" allowBlank="1" showInputMessage="1" showErrorMessage="1" errorTitle="An amount" error="Type the amount as a number, without a minus sign." sqref="J56:J58">
      <formula1>0</formula1>
    </dataValidation>
    <dataValidation type="list" allowBlank="1" showInputMessage="1" showErrorMessage="1" errorTitle="Tour or Venue" error="Pick Tour or Venue." sqref="J59">
      <formula1>"Tour,Venue"</formula1>
    </dataValidation>
  </dataValidations>
  <hyperlinks>
    <hyperlink ref="A82" r:id="rId1"/>
  </hyperlinks>
  <pageMargins left="0.7" right="0.7" top="0.75" bottom="0.75" header="0.3" footer="0.3"/>
  <pageSetup fitToHeight="0" orientation="portrait"/>
  <headerFooter>
    <oddFooter>&amp;L&amp;8Tour merch settlement · divini.co.uk/templates&amp;R&amp;8&amp;P</oddFooter>
  </headerFooter>
  <ignoredErrors>
    <ignoredError sqref="I21:J50" formulaRange="1"/>
  </ignoredErrors>
</worksheet>
</file>

<file path=xl/worksheets/sheet2.xml><?xml version="1.0" encoding="utf-8"?>
<worksheet xmlns="http://schemas.openxmlformats.org/spreadsheetml/2006/main" xmlns:r="http://schemas.openxmlformats.org/officeDocument/2006/relationships">
  <sheetPr>
    <tabColor rgb="FFA8813F"/>
    <pageSetUpPr fitToPage="1"/>
  </sheetPr>
  <dimension ref="A1:L82"/>
  <sheetViews>
    <sheetView showGridLines="0" workbookViewId="0"/>
  </sheetViews>
  <sheetFormatPr defaultRowHeight="16" customHeight="1"/>
  <cols>
    <col min="1" max="1" width="30.7109375" style="1" customWidth="1"/>
    <col min="2" max="2" width="8.7109375" style="1" customWidth="1"/>
    <col min="3" max="3" width="9.7109375" style="1" customWidth="1"/>
    <col min="4" max="4" width="10.7109375" style="1" customWidth="1"/>
    <col min="5" max="5" width="11.7109375" style="1" customWidth="1"/>
    <col min="6" max="7" width="9.7109375" style="1" customWidth="1"/>
    <col min="8" max="8" width="11.7109375" style="1" customWidth="1"/>
    <col min="9" max="9" width="9.7109375" style="1" customWidth="1"/>
    <col min="10" max="10" width="13.7109375" style="1" customWidth="1"/>
    <col min="11" max="11" width="3.28515625" style="1" customWidth="1"/>
    <col min="12" max="12" width="90.7109375" style="1" customWidth="1"/>
  </cols>
  <sheetData>
    <row r="1" spans="1:12" ht="30" customHeight="1">
      <c r="A1" s="2" t="s">
        <v>0</v>
      </c>
    </row>
    <row r="2" spans="1:12" ht="16" customHeight="1">
      <c r="A2" s="3" t="s">
        <v>77</v>
      </c>
      <c r="B2" s="3"/>
      <c r="C2" s="3"/>
      <c r="D2" s="3"/>
      <c r="E2" s="3"/>
      <c r="F2" s="3"/>
      <c r="G2" s="3"/>
      <c r="H2" s="3"/>
      <c r="I2" s="3"/>
      <c r="J2" s="3"/>
    </row>
    <row r="3" spans="1:12" ht="16" customHeight="1">
      <c r="A3" s="3"/>
      <c r="B3" s="3"/>
      <c r="C3" s="3"/>
      <c r="D3" s="3"/>
      <c r="E3" s="3"/>
      <c r="F3" s="3"/>
      <c r="G3" s="3"/>
      <c r="H3" s="3"/>
      <c r="I3" s="3"/>
      <c r="J3" s="3"/>
    </row>
    <row r="4" spans="1:12" ht="16" customHeight="1">
      <c r="A4" s="4" t="s">
        <v>2</v>
      </c>
      <c r="B4" s="4"/>
      <c r="C4" s="4"/>
      <c r="D4" s="4"/>
      <c r="E4" s="4"/>
      <c r="F4" s="4"/>
      <c r="G4" s="4"/>
      <c r="H4" s="4"/>
      <c r="I4" s="4"/>
      <c r="J4" s="4"/>
    </row>
    <row r="5" spans="1:12" ht="16" customHeight="1">
      <c r="A5" s="1" t="s">
        <v>3</v>
      </c>
      <c r="H5" s="5" t="s">
        <v>78</v>
      </c>
      <c r="I5" s="5"/>
      <c r="J5" s="5"/>
    </row>
    <row r="6" spans="1:12" ht="16" customHeight="1">
      <c r="A6" s="1" t="s">
        <v>4</v>
      </c>
      <c r="H6" s="5" t="s">
        <v>79</v>
      </c>
      <c r="I6" s="5"/>
      <c r="J6" s="5"/>
    </row>
    <row r="7" spans="1:12" ht="16" customHeight="1">
      <c r="A7" s="1" t="s">
        <v>5</v>
      </c>
      <c r="H7" s="5"/>
      <c r="I7" s="5"/>
      <c r="J7" s="5"/>
    </row>
    <row r="8" spans="1:12" ht="16" customHeight="1">
      <c r="A8" s="1" t="s">
        <v>6</v>
      </c>
      <c r="H8" s="6"/>
      <c r="I8" s="6"/>
      <c r="J8" s="6"/>
    </row>
    <row r="9" spans="1:12" ht="16" customHeight="1">
      <c r="A9" s="1" t="s">
        <v>7</v>
      </c>
      <c r="H9" s="5" t="s">
        <v>80</v>
      </c>
      <c r="I9" s="5"/>
      <c r="J9" s="5"/>
      <c r="L9" s="7" t="s">
        <v>8</v>
      </c>
    </row>
    <row r="10" spans="1:12" ht="16" customHeight="1">
      <c r="A10" s="1" t="s">
        <v>9</v>
      </c>
      <c r="J10" s="8"/>
      <c r="L10" s="7" t="s">
        <v>10</v>
      </c>
    </row>
    <row r="12" spans="1:12" ht="16" customHeight="1">
      <c r="A12" s="4" t="s">
        <v>11</v>
      </c>
      <c r="B12" s="4"/>
      <c r="C12" s="4"/>
      <c r="D12" s="4"/>
      <c r="E12" s="4"/>
      <c r="F12" s="4"/>
      <c r="G12" s="4"/>
      <c r="H12" s="4"/>
      <c r="I12" s="4"/>
      <c r="J12" s="4"/>
    </row>
    <row r="13" spans="1:12" ht="16" customHeight="1">
      <c r="A13" s="1" t="s">
        <v>12</v>
      </c>
      <c r="J13" s="9">
        <v>20</v>
      </c>
      <c r="L13" s="7" t="s">
        <v>13</v>
      </c>
    </row>
    <row r="14" spans="1:12" ht="16" customHeight="1">
      <c r="A14" s="1" t="s">
        <v>14</v>
      </c>
      <c r="J14" s="9"/>
      <c r="L14" s="7" t="s">
        <v>15</v>
      </c>
    </row>
    <row r="15" spans="1:12" ht="16" customHeight="1">
      <c r="A15" s="1" t="s">
        <v>16</v>
      </c>
      <c r="J15" s="9"/>
      <c r="L15" s="7" t="s">
        <v>17</v>
      </c>
    </row>
    <row r="16" spans="1:12" ht="16" customHeight="1">
      <c r="A16" s="1" t="s">
        <v>18</v>
      </c>
      <c r="J16" s="10" t="s">
        <v>19</v>
      </c>
      <c r="L16" s="7" t="s">
        <v>20</v>
      </c>
    </row>
    <row r="17" spans="1:12" ht="16" customHeight="1">
      <c r="A17" s="1" t="s">
        <v>21</v>
      </c>
      <c r="J17" s="10" t="s">
        <v>19</v>
      </c>
      <c r="L17" s="7" t="s">
        <v>22</v>
      </c>
    </row>
    <row r="19" spans="1:12" ht="16" customHeight="1">
      <c r="A19" s="4" t="s">
        <v>23</v>
      </c>
      <c r="B19" s="4"/>
      <c r="C19" s="4"/>
      <c r="D19" s="4"/>
      <c r="E19" s="4"/>
      <c r="F19" s="4"/>
      <c r="G19" s="4"/>
      <c r="H19" s="4"/>
      <c r="I19" s="4"/>
      <c r="J19" s="4"/>
    </row>
    <row r="20" spans="1:12" ht="18" customHeight="1">
      <c r="A20" s="11" t="s">
        <v>24</v>
      </c>
      <c r="B20" s="11" t="s">
        <v>25</v>
      </c>
      <c r="C20" s="11" t="s">
        <v>26</v>
      </c>
      <c r="D20" s="12" t="s">
        <v>27</v>
      </c>
      <c r="E20" s="12" t="s">
        <v>28</v>
      </c>
      <c r="F20" s="12" t="s">
        <v>29</v>
      </c>
      <c r="G20" s="12" t="s">
        <v>30</v>
      </c>
      <c r="H20" s="12" t="s">
        <v>31</v>
      </c>
      <c r="I20" s="12" t="s">
        <v>32</v>
      </c>
      <c r="J20" s="12" t="s">
        <v>33</v>
      </c>
      <c r="L20" s="7" t="s">
        <v>34</v>
      </c>
    </row>
    <row r="21" spans="1:12" ht="16" customHeight="1">
      <c r="A21" s="5" t="s">
        <v>81</v>
      </c>
      <c r="B21" s="10" t="s">
        <v>82</v>
      </c>
      <c r="C21" s="10" t="s">
        <v>83</v>
      </c>
      <c r="D21" s="13">
        <v>37</v>
      </c>
      <c r="E21" s="8">
        <v>24</v>
      </c>
      <c r="F21" s="8">
        <v>0</v>
      </c>
      <c r="G21" s="8">
        <v>0</v>
      </c>
      <c r="H21" s="8">
        <v>14</v>
      </c>
      <c r="I21" s="14">
        <f>IF(AND(ISNUMBER(E21),ISNUMBER(H21)),E21+N(F21)-N(G21)-H21,"")</f>
        <v>10</v>
      </c>
      <c r="J21" s="15">
        <f>IF(ISNUMBER(I21),I21*N(D21),"")</f>
        <v>370</v>
      </c>
      <c r="L21" s="7" t="s">
        <v>35</v>
      </c>
    </row>
    <row r="22" spans="1:12" ht="16" customHeight="1">
      <c r="A22" s="5" t="s">
        <v>81</v>
      </c>
      <c r="B22" s="10" t="s">
        <v>84</v>
      </c>
      <c r="C22" s="10" t="s">
        <v>83</v>
      </c>
      <c r="D22" s="13">
        <v>37</v>
      </c>
      <c r="E22" s="8">
        <v>84</v>
      </c>
      <c r="F22" s="8">
        <v>12</v>
      </c>
      <c r="G22" s="8">
        <v>2</v>
      </c>
      <c r="H22" s="8">
        <v>34</v>
      </c>
      <c r="I22" s="14">
        <f>IF(AND(ISNUMBER(E22),ISNUMBER(H22)),E22+N(F22)-N(G22)-H22,"")</f>
        <v>60</v>
      </c>
      <c r="J22" s="15">
        <f>IF(ISNUMBER(I22),I22*N(D22),"")</f>
        <v>2220</v>
      </c>
    </row>
    <row r="23" spans="1:12" ht="16" customHeight="1">
      <c r="A23" s="5" t="s">
        <v>81</v>
      </c>
      <c r="B23" s="10" t="s">
        <v>85</v>
      </c>
      <c r="C23" s="10" t="s">
        <v>83</v>
      </c>
      <c r="D23" s="13">
        <v>37</v>
      </c>
      <c r="E23" s="8">
        <v>90</v>
      </c>
      <c r="F23" s="8">
        <v>12</v>
      </c>
      <c r="G23" s="8">
        <v>2</v>
      </c>
      <c r="H23" s="8">
        <v>36</v>
      </c>
      <c r="I23" s="14">
        <f>IF(AND(ISNUMBER(E23),ISNUMBER(H23)),E23+N(F23)-N(G23)-H23,"")</f>
        <v>64</v>
      </c>
      <c r="J23" s="15">
        <f>IF(ISNUMBER(I23),I23*N(D23),"")</f>
        <v>2368</v>
      </c>
    </row>
    <row r="24" spans="1:12" ht="16" customHeight="1">
      <c r="A24" s="5" t="s">
        <v>81</v>
      </c>
      <c r="B24" s="10" t="s">
        <v>86</v>
      </c>
      <c r="C24" s="10" t="s">
        <v>83</v>
      </c>
      <c r="D24" s="13">
        <v>37</v>
      </c>
      <c r="E24" s="8">
        <v>66</v>
      </c>
      <c r="F24" s="8">
        <v>0</v>
      </c>
      <c r="G24" s="8">
        <v>2</v>
      </c>
      <c r="H24" s="8">
        <v>34</v>
      </c>
      <c r="I24" s="14">
        <f>IF(AND(ISNUMBER(E24),ISNUMBER(H24)),E24+N(F24)-N(G24)-H24,"")</f>
        <v>30</v>
      </c>
      <c r="J24" s="15">
        <f>IF(ISNUMBER(I24),I24*N(D24),"")</f>
        <v>1110</v>
      </c>
    </row>
    <row r="25" spans="1:12" ht="16" customHeight="1">
      <c r="A25" s="5" t="s">
        <v>81</v>
      </c>
      <c r="B25" s="10" t="s">
        <v>87</v>
      </c>
      <c r="C25" s="10" t="s">
        <v>83</v>
      </c>
      <c r="D25" s="13">
        <v>37</v>
      </c>
      <c r="E25" s="8">
        <v>36</v>
      </c>
      <c r="F25" s="8">
        <v>0</v>
      </c>
      <c r="G25" s="8">
        <v>0</v>
      </c>
      <c r="H25" s="8">
        <v>20</v>
      </c>
      <c r="I25" s="14">
        <f>IF(AND(ISNUMBER(E25),ISNUMBER(H25)),E25+N(F25)-N(G25)-H25,"")</f>
        <v>16</v>
      </c>
      <c r="J25" s="15">
        <f>IF(ISNUMBER(I25),I25*N(D25),"")</f>
        <v>592</v>
      </c>
    </row>
    <row r="26" spans="1:12" ht="16" customHeight="1">
      <c r="A26" s="5"/>
      <c r="B26" s="10"/>
      <c r="C26" s="10"/>
      <c r="D26" s="13"/>
      <c r="E26" s="8"/>
      <c r="F26" s="8"/>
      <c r="G26" s="8"/>
      <c r="H26" s="8"/>
      <c r="I26" s="14">
        <f>IF(AND(ISNUMBER(E26),ISNUMBER(H26)),E26+N(F26)-N(G26)-H26,"")</f>
        <v/>
      </c>
      <c r="J26" s="15">
        <f>IF(ISNUMBER(I26),I26*N(D26),"")</f>
        <v/>
      </c>
    </row>
    <row r="27" spans="1:12" ht="16" customHeight="1">
      <c r="A27" s="5"/>
      <c r="B27" s="10"/>
      <c r="C27" s="10"/>
      <c r="D27" s="13"/>
      <c r="E27" s="8"/>
      <c r="F27" s="8"/>
      <c r="G27" s="8"/>
      <c r="H27" s="8"/>
      <c r="I27" s="14">
        <f>IF(AND(ISNUMBER(E27),ISNUMBER(H27)),E27+N(F27)-N(G27)-H27,"")</f>
        <v/>
      </c>
      <c r="J27" s="15">
        <f>IF(ISNUMBER(I27),I27*N(D27),"")</f>
        <v/>
      </c>
    </row>
    <row r="28" spans="1:12" ht="16" customHeight="1">
      <c r="A28" s="5"/>
      <c r="B28" s="10"/>
      <c r="C28" s="10"/>
      <c r="D28" s="13"/>
      <c r="E28" s="8"/>
      <c r="F28" s="8"/>
      <c r="G28" s="8"/>
      <c r="H28" s="8"/>
      <c r="I28" s="14">
        <f>IF(AND(ISNUMBER(E28),ISNUMBER(H28)),E28+N(F28)-N(G28)-H28,"")</f>
        <v/>
      </c>
      <c r="J28" s="15">
        <f>IF(ISNUMBER(I28),I28*N(D28),"")</f>
        <v/>
      </c>
    </row>
    <row r="29" spans="1:12" ht="16" customHeight="1">
      <c r="A29" s="5"/>
      <c r="B29" s="10"/>
      <c r="C29" s="10"/>
      <c r="D29" s="13"/>
      <c r="E29" s="8"/>
      <c r="F29" s="8"/>
      <c r="G29" s="8"/>
      <c r="H29" s="8"/>
      <c r="I29" s="14">
        <f>IF(AND(ISNUMBER(E29),ISNUMBER(H29)),E29+N(F29)-N(G29)-H29,"")</f>
        <v/>
      </c>
      <c r="J29" s="15">
        <f>IF(ISNUMBER(I29),I29*N(D29),"")</f>
        <v/>
      </c>
    </row>
    <row r="30" spans="1:12" ht="16" customHeight="1">
      <c r="A30" s="5"/>
      <c r="B30" s="10"/>
      <c r="C30" s="10"/>
      <c r="D30" s="13"/>
      <c r="E30" s="8"/>
      <c r="F30" s="8"/>
      <c r="G30" s="8"/>
      <c r="H30" s="8"/>
      <c r="I30" s="14">
        <f>IF(AND(ISNUMBER(E30),ISNUMBER(H30)),E30+N(F30)-N(G30)-H30,"")</f>
        <v/>
      </c>
      <c r="J30" s="15">
        <f>IF(ISNUMBER(I30),I30*N(D30),"")</f>
        <v/>
      </c>
    </row>
    <row r="31" spans="1:12" ht="16" customHeight="1">
      <c r="A31" s="5"/>
      <c r="B31" s="10"/>
      <c r="C31" s="10"/>
      <c r="D31" s="13"/>
      <c r="E31" s="8"/>
      <c r="F31" s="8"/>
      <c r="G31" s="8"/>
      <c r="H31" s="8"/>
      <c r="I31" s="14">
        <f>IF(AND(ISNUMBER(E31),ISNUMBER(H31)),E31+N(F31)-N(G31)-H31,"")</f>
        <v/>
      </c>
      <c r="J31" s="15">
        <f>IF(ISNUMBER(I31),I31*N(D31),"")</f>
        <v/>
      </c>
    </row>
    <row r="32" spans="1:12" ht="16" customHeight="1">
      <c r="A32" s="5"/>
      <c r="B32" s="10"/>
      <c r="C32" s="10"/>
      <c r="D32" s="13"/>
      <c r="E32" s="8"/>
      <c r="F32" s="8"/>
      <c r="G32" s="8"/>
      <c r="H32" s="8"/>
      <c r="I32" s="14">
        <f>IF(AND(ISNUMBER(E32),ISNUMBER(H32)),E32+N(F32)-N(G32)-H32,"")</f>
        <v/>
      </c>
      <c r="J32" s="15">
        <f>IF(ISNUMBER(I32),I32*N(D32),"")</f>
        <v/>
      </c>
    </row>
    <row r="33" spans="1:10" ht="16" customHeight="1">
      <c r="A33" s="5"/>
      <c r="B33" s="10"/>
      <c r="C33" s="10"/>
      <c r="D33" s="13"/>
      <c r="E33" s="8"/>
      <c r="F33" s="8"/>
      <c r="G33" s="8"/>
      <c r="H33" s="8"/>
      <c r="I33" s="14">
        <f>IF(AND(ISNUMBER(E33),ISNUMBER(H33)),E33+N(F33)-N(G33)-H33,"")</f>
        <v/>
      </c>
      <c r="J33" s="15">
        <f>IF(ISNUMBER(I33),I33*N(D33),"")</f>
        <v/>
      </c>
    </row>
    <row r="34" spans="1:10" ht="16" customHeight="1">
      <c r="A34" s="5"/>
      <c r="B34" s="10"/>
      <c r="C34" s="10"/>
      <c r="D34" s="13"/>
      <c r="E34" s="8"/>
      <c r="F34" s="8"/>
      <c r="G34" s="8"/>
      <c r="H34" s="8"/>
      <c r="I34" s="14">
        <f>IF(AND(ISNUMBER(E34),ISNUMBER(H34)),E34+N(F34)-N(G34)-H34,"")</f>
        <v/>
      </c>
      <c r="J34" s="15">
        <f>IF(ISNUMBER(I34),I34*N(D34),"")</f>
        <v/>
      </c>
    </row>
    <row r="35" spans="1:10" ht="16" customHeight="1">
      <c r="A35" s="5"/>
      <c r="B35" s="10"/>
      <c r="C35" s="10"/>
      <c r="D35" s="13"/>
      <c r="E35" s="8"/>
      <c r="F35" s="8"/>
      <c r="G35" s="8"/>
      <c r="H35" s="8"/>
      <c r="I35" s="14">
        <f>IF(AND(ISNUMBER(E35),ISNUMBER(H35)),E35+N(F35)-N(G35)-H35,"")</f>
        <v/>
      </c>
      <c r="J35" s="15">
        <f>IF(ISNUMBER(I35),I35*N(D35),"")</f>
        <v/>
      </c>
    </row>
    <row r="36" spans="1:10" ht="16" customHeight="1">
      <c r="A36" s="5"/>
      <c r="B36" s="10"/>
      <c r="C36" s="10"/>
      <c r="D36" s="13"/>
      <c r="E36" s="8"/>
      <c r="F36" s="8"/>
      <c r="G36" s="8"/>
      <c r="H36" s="8"/>
      <c r="I36" s="14">
        <f>IF(AND(ISNUMBER(E36),ISNUMBER(H36)),E36+N(F36)-N(G36)-H36,"")</f>
        <v/>
      </c>
      <c r="J36" s="15">
        <f>IF(ISNUMBER(I36),I36*N(D36),"")</f>
        <v/>
      </c>
    </row>
    <row r="37" spans="1:10" ht="16" customHeight="1">
      <c r="A37" s="5"/>
      <c r="B37" s="10"/>
      <c r="C37" s="10"/>
      <c r="D37" s="13"/>
      <c r="E37" s="8"/>
      <c r="F37" s="8"/>
      <c r="G37" s="8"/>
      <c r="H37" s="8"/>
      <c r="I37" s="14">
        <f>IF(AND(ISNUMBER(E37),ISNUMBER(H37)),E37+N(F37)-N(G37)-H37,"")</f>
        <v/>
      </c>
      <c r="J37" s="15">
        <f>IF(ISNUMBER(I37),I37*N(D37),"")</f>
        <v/>
      </c>
    </row>
    <row r="38" spans="1:10" ht="16" customHeight="1">
      <c r="A38" s="5"/>
      <c r="B38" s="10"/>
      <c r="C38" s="10"/>
      <c r="D38" s="13"/>
      <c r="E38" s="8"/>
      <c r="F38" s="8"/>
      <c r="G38" s="8"/>
      <c r="H38" s="8"/>
      <c r="I38" s="14">
        <f>IF(AND(ISNUMBER(E38),ISNUMBER(H38)),E38+N(F38)-N(G38)-H38,"")</f>
        <v/>
      </c>
      <c r="J38" s="15">
        <f>IF(ISNUMBER(I38),I38*N(D38),"")</f>
        <v/>
      </c>
    </row>
    <row r="39" spans="1:10" ht="16" customHeight="1">
      <c r="A39" s="5"/>
      <c r="B39" s="10"/>
      <c r="C39" s="10"/>
      <c r="D39" s="13"/>
      <c r="E39" s="8"/>
      <c r="F39" s="8"/>
      <c r="G39" s="8"/>
      <c r="H39" s="8"/>
      <c r="I39" s="14">
        <f>IF(AND(ISNUMBER(E39),ISNUMBER(H39)),E39+N(F39)-N(G39)-H39,"")</f>
        <v/>
      </c>
      <c r="J39" s="15">
        <f>IF(ISNUMBER(I39),I39*N(D39),"")</f>
        <v/>
      </c>
    </row>
    <row r="40" spans="1:10" ht="16" customHeight="1">
      <c r="A40" s="5"/>
      <c r="B40" s="10"/>
      <c r="C40" s="10"/>
      <c r="D40" s="13"/>
      <c r="E40" s="8"/>
      <c r="F40" s="8"/>
      <c r="G40" s="8"/>
      <c r="H40" s="8"/>
      <c r="I40" s="14">
        <f>IF(AND(ISNUMBER(E40),ISNUMBER(H40)),E40+N(F40)-N(G40)-H40,"")</f>
        <v/>
      </c>
      <c r="J40" s="15">
        <f>IF(ISNUMBER(I40),I40*N(D40),"")</f>
        <v/>
      </c>
    </row>
    <row r="41" spans="1:10" ht="16" customHeight="1">
      <c r="A41" s="5"/>
      <c r="B41" s="10"/>
      <c r="C41" s="10"/>
      <c r="D41" s="13"/>
      <c r="E41" s="8"/>
      <c r="F41" s="8"/>
      <c r="G41" s="8"/>
      <c r="H41" s="8"/>
      <c r="I41" s="14">
        <f>IF(AND(ISNUMBER(E41),ISNUMBER(H41)),E41+N(F41)-N(G41)-H41,"")</f>
        <v/>
      </c>
      <c r="J41" s="15">
        <f>IF(ISNUMBER(I41),I41*N(D41),"")</f>
        <v/>
      </c>
    </row>
    <row r="42" spans="1:10" ht="16" customHeight="1">
      <c r="A42" s="5"/>
      <c r="B42" s="10"/>
      <c r="C42" s="10"/>
      <c r="D42" s="13"/>
      <c r="E42" s="8"/>
      <c r="F42" s="8"/>
      <c r="G42" s="8"/>
      <c r="H42" s="8"/>
      <c r="I42" s="14">
        <f>IF(AND(ISNUMBER(E42),ISNUMBER(H42)),E42+N(F42)-N(G42)-H42,"")</f>
        <v/>
      </c>
      <c r="J42" s="15">
        <f>IF(ISNUMBER(I42),I42*N(D42),"")</f>
        <v/>
      </c>
    </row>
    <row r="43" spans="1:10" ht="16" customHeight="1">
      <c r="A43" s="5"/>
      <c r="B43" s="10"/>
      <c r="C43" s="10"/>
      <c r="D43" s="13"/>
      <c r="E43" s="8"/>
      <c r="F43" s="8"/>
      <c r="G43" s="8"/>
      <c r="H43" s="8"/>
      <c r="I43" s="14">
        <f>IF(AND(ISNUMBER(E43),ISNUMBER(H43)),E43+N(F43)-N(G43)-H43,"")</f>
        <v/>
      </c>
      <c r="J43" s="15">
        <f>IF(ISNUMBER(I43),I43*N(D43),"")</f>
        <v/>
      </c>
    </row>
    <row r="44" spans="1:10" ht="16" customHeight="1">
      <c r="A44" s="5"/>
      <c r="B44" s="10"/>
      <c r="C44" s="10"/>
      <c r="D44" s="13"/>
      <c r="E44" s="8"/>
      <c r="F44" s="8"/>
      <c r="G44" s="8"/>
      <c r="H44" s="8"/>
      <c r="I44" s="14">
        <f>IF(AND(ISNUMBER(E44),ISNUMBER(H44)),E44+N(F44)-N(G44)-H44,"")</f>
        <v/>
      </c>
      <c r="J44" s="15">
        <f>IF(ISNUMBER(I44),I44*N(D44),"")</f>
        <v/>
      </c>
    </row>
    <row r="45" spans="1:10" ht="16" customHeight="1">
      <c r="A45" s="5"/>
      <c r="B45" s="10"/>
      <c r="C45" s="10"/>
      <c r="D45" s="13"/>
      <c r="E45" s="8"/>
      <c r="F45" s="8"/>
      <c r="G45" s="8"/>
      <c r="H45" s="8"/>
      <c r="I45" s="14">
        <f>IF(AND(ISNUMBER(E45),ISNUMBER(H45)),E45+N(F45)-N(G45)-H45,"")</f>
        <v/>
      </c>
      <c r="J45" s="15">
        <f>IF(ISNUMBER(I45),I45*N(D45),"")</f>
        <v/>
      </c>
    </row>
    <row r="46" spans="1:10" ht="16" customHeight="1">
      <c r="A46" s="5"/>
      <c r="B46" s="10"/>
      <c r="C46" s="10"/>
      <c r="D46" s="13"/>
      <c r="E46" s="8"/>
      <c r="F46" s="8"/>
      <c r="G46" s="8"/>
      <c r="H46" s="8"/>
      <c r="I46" s="14">
        <f>IF(AND(ISNUMBER(E46),ISNUMBER(H46)),E46+N(F46)-N(G46)-H46,"")</f>
        <v/>
      </c>
      <c r="J46" s="15">
        <f>IF(ISNUMBER(I46),I46*N(D46),"")</f>
        <v/>
      </c>
    </row>
    <row r="47" spans="1:10" ht="16" customHeight="1">
      <c r="A47" s="5"/>
      <c r="B47" s="10"/>
      <c r="C47" s="10"/>
      <c r="D47" s="13"/>
      <c r="E47" s="8"/>
      <c r="F47" s="8"/>
      <c r="G47" s="8"/>
      <c r="H47" s="8"/>
      <c r="I47" s="14">
        <f>IF(AND(ISNUMBER(E47),ISNUMBER(H47)),E47+N(F47)-N(G47)-H47,"")</f>
        <v/>
      </c>
      <c r="J47" s="15">
        <f>IF(ISNUMBER(I47),I47*N(D47),"")</f>
        <v/>
      </c>
    </row>
    <row r="48" spans="1:10" ht="16" customHeight="1">
      <c r="A48" s="5"/>
      <c r="B48" s="10"/>
      <c r="C48" s="10"/>
      <c r="D48" s="13"/>
      <c r="E48" s="8"/>
      <c r="F48" s="8"/>
      <c r="G48" s="8"/>
      <c r="H48" s="8"/>
      <c r="I48" s="14">
        <f>IF(AND(ISNUMBER(E48),ISNUMBER(H48)),E48+N(F48)-N(G48)-H48,"")</f>
        <v/>
      </c>
      <c r="J48" s="15">
        <f>IF(ISNUMBER(I48),I48*N(D48),"")</f>
        <v/>
      </c>
    </row>
    <row r="49" spans="1:12" ht="16" customHeight="1">
      <c r="A49" s="5"/>
      <c r="B49" s="10"/>
      <c r="C49" s="10"/>
      <c r="D49" s="13"/>
      <c r="E49" s="8"/>
      <c r="F49" s="8"/>
      <c r="G49" s="8"/>
      <c r="H49" s="8"/>
      <c r="I49" s="14">
        <f>IF(AND(ISNUMBER(E49),ISNUMBER(H49)),E49+N(F49)-N(G49)-H49,"")</f>
        <v/>
      </c>
      <c r="J49" s="15">
        <f>IF(ISNUMBER(I49),I49*N(D49),"")</f>
        <v/>
      </c>
    </row>
    <row r="50" spans="1:12" ht="16" customHeight="1">
      <c r="A50" s="5"/>
      <c r="B50" s="10"/>
      <c r="C50" s="10"/>
      <c r="D50" s="13"/>
      <c r="E50" s="8"/>
      <c r="F50" s="8"/>
      <c r="G50" s="8"/>
      <c r="H50" s="8"/>
      <c r="I50" s="14">
        <f>IF(AND(ISNUMBER(E50),ISNUMBER(H50)),E50+N(F50)-N(G50)-H50,"")</f>
        <v/>
      </c>
      <c r="J50" s="15">
        <f>IF(ISNUMBER(I50),I50*N(D50),"")</f>
        <v/>
      </c>
    </row>
    <row r="51" spans="1:12" ht="16" customHeight="1">
      <c r="A51" s="16" t="s">
        <v>36</v>
      </c>
      <c r="B51" s="16"/>
      <c r="C51" s="16"/>
      <c r="D51" s="16"/>
      <c r="E51" s="17">
        <f>SUM(E21:E50)</f>
        <v>300</v>
      </c>
      <c r="F51" s="17">
        <f>SUM(F21:F50)</f>
        <v>24</v>
      </c>
      <c r="G51" s="17">
        <f>SUM(G21:G50)</f>
        <v>6</v>
      </c>
      <c r="H51" s="17">
        <f>SUM(H21:H50)</f>
        <v>138</v>
      </c>
      <c r="I51" s="17">
        <f>SUM(I21:I50)</f>
        <v>180</v>
      </c>
      <c r="J51" s="18">
        <f>SUM(J21:J50)</f>
        <v>6660</v>
      </c>
      <c r="L51" s="7" t="s">
        <v>37</v>
      </c>
    </row>
    <row r="53" spans="1:12" ht="16" customHeight="1">
      <c r="A53" s="4" t="s">
        <v>38</v>
      </c>
      <c r="B53" s="4"/>
      <c r="C53" s="4"/>
      <c r="D53" s="4"/>
      <c r="E53" s="4"/>
      <c r="F53" s="4"/>
      <c r="G53" s="4"/>
      <c r="H53" s="4"/>
      <c r="I53" s="4"/>
      <c r="J53" s="4"/>
    </row>
    <row r="54" spans="1:12" ht="16" customHeight="1">
      <c r="A54" s="1" t="s">
        <v>39</v>
      </c>
      <c r="J54" s="13"/>
      <c r="L54" s="7" t="s">
        <v>40</v>
      </c>
    </row>
    <row r="55" spans="1:12" ht="16" customHeight="1">
      <c r="A55" s="1" t="s">
        <v>41</v>
      </c>
      <c r="J55" s="9"/>
      <c r="L55" s="7" t="s">
        <v>42</v>
      </c>
    </row>
    <row r="56" spans="1:12" ht="16" customHeight="1">
      <c r="A56" s="1" t="s">
        <v>43</v>
      </c>
      <c r="J56" s="13">
        <v>200</v>
      </c>
      <c r="L56" s="7" t="s">
        <v>44</v>
      </c>
    </row>
    <row r="57" spans="1:12" ht="16" customHeight="1">
      <c r="A57" s="1" t="s">
        <v>45</v>
      </c>
      <c r="J57" s="13">
        <v>460</v>
      </c>
      <c r="L57" s="7" t="s">
        <v>46</v>
      </c>
    </row>
    <row r="58" spans="1:12" ht="16" customHeight="1">
      <c r="A58" s="1" t="s">
        <v>47</v>
      </c>
      <c r="J58" s="13"/>
      <c r="L58" s="7" t="s">
        <v>48</v>
      </c>
    </row>
    <row r="59" spans="1:12" ht="16" customHeight="1">
      <c r="A59" s="1" t="s">
        <v>49</v>
      </c>
      <c r="J59" s="10"/>
      <c r="L59" s="7" t="s">
        <v>50</v>
      </c>
    </row>
    <row r="61" spans="1:12" ht="16" customHeight="1">
      <c r="A61" s="4" t="s">
        <v>51</v>
      </c>
      <c r="B61" s="4"/>
      <c r="C61" s="4"/>
      <c r="D61" s="4"/>
      <c r="E61" s="4"/>
      <c r="F61" s="4"/>
      <c r="G61" s="4"/>
      <c r="H61" s="4"/>
      <c r="I61" s="4"/>
      <c r="J61" s="4"/>
    </row>
    <row r="62" spans="1:12" ht="16" customHeight="1">
      <c r="A62" s="1" t="s">
        <v>32</v>
      </c>
      <c r="J62" s="14">
        <f>SUM(I21:I50)</f>
        <v>180</v>
      </c>
      <c r="L62" s="7" t="s">
        <v>52</v>
      </c>
    </row>
    <row r="63" spans="1:12" ht="16" customHeight="1">
      <c r="A63" s="1" t="s">
        <v>53</v>
      </c>
      <c r="J63" s="15">
        <f>SUM(J21:J50)</f>
        <v>6660</v>
      </c>
      <c r="L63" s="7" t="s">
        <v>54</v>
      </c>
    </row>
    <row r="64" spans="1:12" ht="16" customHeight="1">
      <c r="A64" s="1" t="s">
        <v>55</v>
      </c>
      <c r="J64" s="15">
        <f>-IF(ISNUMBER(J57),J57,ROUND(J63-J63/(1+N(J15)/100),2))</f>
        <v>-460</v>
      </c>
      <c r="L64" s="7" t="s">
        <v>56</v>
      </c>
    </row>
    <row r="65" spans="1:12" ht="16" customHeight="1">
      <c r="A65" s="1" t="s">
        <v>57</v>
      </c>
      <c r="J65" s="15">
        <f>-IF(ISNUMBER(J56),J56,ROUND(N(J54)*N(J55)/100,2))</f>
        <v>-200</v>
      </c>
      <c r="L65" s="7" t="s">
        <v>58</v>
      </c>
    </row>
    <row r="66" spans="1:12" ht="16" customHeight="1">
      <c r="A66" s="1" t="s">
        <v>59</v>
      </c>
      <c r="J66" s="15">
        <f>-N(J58)</f>
        <v>0</v>
      </c>
    </row>
    <row r="67" spans="1:12" ht="16" customHeight="1">
      <c r="A67" s="16" t="s">
        <v>60</v>
      </c>
      <c r="B67" s="16"/>
      <c r="C67" s="16"/>
      <c r="D67" s="16"/>
      <c r="E67" s="16"/>
      <c r="F67" s="16"/>
      <c r="G67" s="16"/>
      <c r="H67" s="16"/>
      <c r="I67" s="16"/>
      <c r="J67" s="18">
        <f>J63+J64+J65+J66</f>
        <v>6000</v>
      </c>
      <c r="L67" s="7" t="s">
        <v>61</v>
      </c>
    </row>
    <row r="68" spans="1:12" ht="16" customHeight="1">
      <c r="A68" s="19" t="s">
        <v>62</v>
      </c>
      <c r="J68" s="15">
        <f>J67-J69</f>
        <v>6000</v>
      </c>
      <c r="L68" s="7" t="s">
        <v>63</v>
      </c>
    </row>
    <row r="69" spans="1:12" ht="16" customHeight="1">
      <c r="A69" s="19" t="s">
        <v>64</v>
      </c>
      <c r="J69" s="15">
        <f>IF(J63=0,0,ROUND(J67*SUMIF(C21:C50,"Music",J21:J50)/J63,2))</f>
        <v>0</v>
      </c>
    </row>
    <row r="70" spans="1:12" ht="16" customHeight="1">
      <c r="A70" s="1" t="s">
        <v>65</v>
      </c>
      <c r="J70" s="15">
        <f>-ROUND(J68*N(J13)/100+J69*N(J14)/100,2)</f>
        <v>-1200.0</v>
      </c>
      <c r="L70" s="7" t="s">
        <v>66</v>
      </c>
    </row>
    <row r="71" spans="1:12" ht="16" customHeight="1">
      <c r="A71" s="20" t="s">
        <v>67</v>
      </c>
      <c r="B71" s="20"/>
      <c r="C71" s="20"/>
      <c r="D71" s="20"/>
      <c r="E71" s="20"/>
      <c r="F71" s="20"/>
      <c r="G71" s="20"/>
      <c r="H71" s="20"/>
      <c r="I71" s="20"/>
      <c r="J71" s="21">
        <f>J67+J70</f>
        <v>4800.0</v>
      </c>
      <c r="L71" s="7" t="s">
        <v>68</v>
      </c>
    </row>
    <row r="72" spans="1:12" ht="16" customHeight="1">
      <c r="A72" s="1" t="s">
        <v>69</v>
      </c>
      <c r="J72" s="15">
        <f>IF(N(J10)&gt;0,(J63+J64)/J10,"")</f>
        <v/>
      </c>
      <c r="L72" s="7" t="s">
        <v>70</v>
      </c>
    </row>
    <row r="74" spans="1:12" ht="16" customHeight="1">
      <c r="A74" s="4" t="s">
        <v>71</v>
      </c>
      <c r="B74" s="4"/>
      <c r="C74" s="4"/>
      <c r="D74" s="4"/>
      <c r="E74" s="4"/>
      <c r="F74" s="4"/>
      <c r="G74" s="4"/>
      <c r="H74" s="4"/>
      <c r="I74" s="4"/>
      <c r="J74" s="4"/>
    </row>
    <row r="75" spans="1:12" ht="16" customHeight="1">
      <c r="A75" s="20" t="str">
        <f>IF(J16="Venue","The venue pays the tour",IF(J16="Tour","The tour pays the venue","Pick who took the money, under The deal"))</f>
        <v>The tour pays the venue</v>
      </c>
      <c r="B75" s="20"/>
      <c r="C75" s="20"/>
      <c r="D75" s="20"/>
      <c r="E75" s="20"/>
      <c r="F75" s="20"/>
      <c r="G75" s="20"/>
      <c r="H75" s="20"/>
      <c r="I75" s="20"/>
      <c r="J75" s="21">
        <f>IF(J16="Venue",J71+IF(J17="Venue",0,-J64)+IF(J59="Tour",-J66,0),IF(J16="Tour",-J70+IF(J17="Venue",-J64,0)+IF(J59="Venue",-J66,0),""))</f>
        <v>1200.0</v>
      </c>
      <c r="L75" s="7" t="s">
        <v>72</v>
      </c>
    </row>
    <row r="76" spans="1:12" ht="16" customHeight="1">
      <c r="A76" s="1" t="str">
        <f>"Sales tax in the takings, for the "&amp;IF(J17="Venue","venue","tour")&amp;" to pay to the tax authority"</f>
        <v>Sales tax in the takings, for the tour to pay to the tax authority</v>
      </c>
      <c r="J76" s="15">
        <f>-J64</f>
        <v>460</v>
      </c>
      <c r="L76" s="7" t="s">
        <v>73</v>
      </c>
    </row>
    <row r="78" spans="1:12" ht="16" customHeight="1">
      <c r="A78" s="1" t="s">
        <v>74</v>
      </c>
      <c r="H78" s="22"/>
      <c r="I78" s="22"/>
      <c r="J78" s="22"/>
    </row>
    <row r="80" spans="1:12" ht="16" customHeight="1">
      <c r="A80" s="1" t="s">
        <v>75</v>
      </c>
      <c r="H80" s="22"/>
      <c r="I80" s="22"/>
      <c r="J80" s="22"/>
    </row>
    <row r="82" spans="1:1" ht="16" customHeight="1">
      <c r="A82" s="23" t="s">
        <v>76</v>
      </c>
    </row>
  </sheetData>
  <mergeCells count="14">
    <mergeCell ref="A2:J3"/>
    <mergeCell ref="A4:J4"/>
    <mergeCell ref="H5:J5"/>
    <mergeCell ref="H6:J6"/>
    <mergeCell ref="H7:J7"/>
    <mergeCell ref="H8:J8"/>
    <mergeCell ref="H9:J9"/>
    <mergeCell ref="A12:J12"/>
    <mergeCell ref="A19:J19"/>
    <mergeCell ref="A53:J53"/>
    <mergeCell ref="A61:J61"/>
    <mergeCell ref="A74:J74"/>
    <mergeCell ref="H78:J78"/>
    <mergeCell ref="H80:J80"/>
  </mergeCells>
  <conditionalFormatting sqref="D21:D50">
    <cfRule type="expression" dxfId="0" priority="3">
      <formula>AND(ISNUMBER($I21),NOT(ISNUMBER($D21)))</formula>
    </cfRule>
  </conditionalFormatting>
  <conditionalFormatting sqref="H21:H50">
    <cfRule type="expression" dxfId="1" priority="2">
      <formula>AND(ISNUMBER($E21),NOT(ISNUMBER($H21)))</formula>
    </cfRule>
  </conditionalFormatting>
  <conditionalFormatting sqref="I21:I50">
    <cfRule type="cellIs" dxfId="0" priority="1" operator="lessThan">
      <formula>0</formula>
    </cfRule>
  </conditionalFormatting>
  <dataValidations count="12">
    <dataValidation type="whole" operator="greaterThanOrEqual" errorStyle="warning" allowBlank="1" showInputMessage="1" showErrorMessage="1" errorTitle="A count" error="Type a whole number. Type 0 for none." sqref="J10">
      <formula1>0</formula1>
    </dataValidation>
    <dataValidation type="custom" errorStyle="warning" allowBlank="1" showInputMessage="1" showErrorMessage="1" errorTitle="A rate, typed as a number" error="Type the number alone: 20 for 20%. With a % sign, or as 0.2, it is read as a fifth of one per cent." sqref="J13">
      <formula1>OR(J13=0,AND(J13&gt;=1,J13&lt;=100))</formula1>
    </dataValidation>
    <dataValidation type="custom" errorStyle="warning" allowBlank="1" showInputMessage="1" showErrorMessage="1" errorTitle="A rate, typed as a number" error="Type the number alone: 20 for 20%. With a % sign, or as 0.2, it is read as a fifth of one per cent." sqref="J14">
      <formula1>OR(J14=0,AND(J14&gt;=1,J14&lt;=100))</formula1>
    </dataValidation>
    <dataValidation type="custom" errorStyle="warning" allowBlank="1" showInputMessage="1" showErrorMessage="1" errorTitle="A rate, typed as a number" error="Type the number alone: 20 for 20%. With a % sign, or as 0.2, it is read as a fifth of one per cent." sqref="J15">
      <formula1>OR(J15=0,AND(J15&gt;=1,J15&lt;=100))</formula1>
    </dataValidation>
    <dataValidation type="list" allowBlank="1" showInputMessage="1" showErrorMessage="1" errorTitle="Tour or Venue" error="Pick Tour or Venue." sqref="J16:J17">
      <formula1>"Tour,Venue"</formula1>
    </dataValidation>
    <dataValidation type="list" allowBlank="1" showInputMessage="1" showErrorMessage="1" errorTitle="Merch or Music" error="Pick Merch or Music." sqref="C21:C50">
      <formula1>"Merch,Music"</formula1>
    </dataValidation>
    <dataValidation type="decimal" operator="greaterThanOrEqual" errorStyle="warning" allowBlank="1" showInputMessage="1" showErrorMessage="1" errorTitle="An amount" error="Type the amount as a number, without a minus sign." sqref="D21:D50">
      <formula1>0</formula1>
    </dataValidation>
    <dataValidation type="whole" operator="greaterThanOrEqual" errorStyle="warning" allowBlank="1" showInputMessage="1" showErrorMessage="1" errorTitle="A count" error="Type a whole number. Type 0 for none." sqref="E21:H50">
      <formula1>0</formula1>
    </dataValidation>
    <dataValidation type="custom" errorStyle="warning" allowBlank="1" showInputMessage="1" showErrorMessage="1" errorTitle="A rate, typed as a number" error="Type the number alone: 20 for 20%. With a % sign, or as 0.2, it is read as a fifth of one per cent." sqref="J55">
      <formula1>OR(J55=0,AND(J55&gt;=1,J55&lt;=100))</formula1>
    </dataValidation>
    <dataValidation type="decimal" operator="greaterThanOrEqual" errorStyle="warning" allowBlank="1" showInputMessage="1" showErrorMessage="1" errorTitle="An amount" error="Type the amount as a number, without a minus sign." sqref="J54">
      <formula1>0</formula1>
    </dataValidation>
    <dataValidation type="decimal" operator="greaterThanOrEqual" errorStyle="warning" allowBlank="1" showInputMessage="1" showErrorMessage="1" errorTitle="An amount" error="Type the amount as a number, without a minus sign." sqref="J56:J58">
      <formula1>0</formula1>
    </dataValidation>
    <dataValidation type="list" allowBlank="1" showInputMessage="1" showErrorMessage="1" errorTitle="Tour or Venue" error="Pick Tour or Venue." sqref="J59">
      <formula1>"Tour,Venue"</formula1>
    </dataValidation>
  </dataValidations>
  <hyperlinks>
    <hyperlink ref="A82" r:id="rId1"/>
  </hyperlinks>
  <pageMargins left="0.7" right="0.7" top="0.75" bottom="0.75" header="0.3" footer="0.3"/>
  <pageSetup fitToHeight="0" orientation="portrait"/>
  <headerFooter>
    <oddFooter>&amp;L&amp;8Tour merch settlement · divini.co.uk/templates&amp;R&amp;8&amp;P</oddFooter>
  </headerFooter>
  <ignoredErrors>
    <ignoredError sqref="I21:J50" formulaRange="1"/>
  </ignoredErrors>
</worksheet>
</file>

<file path=xl/worksheets/sheet3.xml><?xml version="1.0" encoding="utf-8"?>
<worksheet xmlns="http://schemas.openxmlformats.org/spreadsheetml/2006/main" xmlns:r="http://schemas.openxmlformats.org/officeDocument/2006/relationships">
  <sheetPr>
    <pageSetUpPr fitToPage="1"/>
  </sheetPr>
  <dimension ref="B1:B49"/>
  <sheetViews>
    <sheetView showGridLines="0" workbookViewId="0"/>
  </sheetViews>
  <sheetFormatPr defaultRowHeight="15"/>
  <cols>
    <col min="1" max="1" width="2.7109375" customWidth="1"/>
    <col min="2" max="2" width="104.7109375" style="24" customWidth="1"/>
  </cols>
  <sheetData>
    <row r="1" spans="2:2" ht="30" customHeight="1">
      <c r="B1" s="2" t="s">
        <v>88</v>
      </c>
    </row>
    <row r="3" spans="2:2">
      <c r="B3" s="4" t="s">
        <v>89</v>
      </c>
    </row>
    <row r="4" spans="2:2" ht="13.5" customHeight="1">
      <c r="B4" s="24" t="s">
        <v>90</v>
      </c>
    </row>
    <row r="5" spans="2:2" ht="13.5" customHeight="1">
      <c r="B5" s="24" t="s">
        <v>91</v>
      </c>
    </row>
    <row r="6" spans="2:2" ht="13.5" customHeight="1">
      <c r="B6" s="24" t="s">
        <v>92</v>
      </c>
    </row>
    <row r="7" spans="2:2" ht="27" customHeight="1">
      <c r="B7" s="24" t="s">
        <v>93</v>
      </c>
    </row>
    <row r="8" spans="2:2" ht="27" customHeight="1">
      <c r="B8" s="24" t="s">
        <v>94</v>
      </c>
    </row>
    <row r="9" spans="2:2" ht="27" customHeight="1">
      <c r="B9" s="24" t="s">
        <v>95</v>
      </c>
    </row>
    <row r="10" spans="2:2" ht="13.5" customHeight="1">
      <c r="B10" s="24" t="s">
        <v>96</v>
      </c>
    </row>
    <row r="12" spans="2:2">
      <c r="B12" s="4" t="s">
        <v>97</v>
      </c>
    </row>
    <row r="13" spans="2:2" ht="27" customHeight="1">
      <c r="B13" s="24" t="s">
        <v>98</v>
      </c>
    </row>
    <row r="14" spans="2:2" ht="13.5" customHeight="1">
      <c r="B14" s="24" t="s">
        <v>99</v>
      </c>
    </row>
    <row r="15" spans="2:2" ht="27" customHeight="1">
      <c r="B15" s="24" t="s">
        <v>100</v>
      </c>
    </row>
    <row r="17" spans="2:2">
      <c r="B17" s="4" t="s">
        <v>101</v>
      </c>
    </row>
    <row r="18" spans="2:2" ht="27" customHeight="1">
      <c r="B18" s="24" t="s">
        <v>102</v>
      </c>
    </row>
    <row r="19" spans="2:2" ht="27" customHeight="1">
      <c r="B19" s="24" t="s">
        <v>103</v>
      </c>
    </row>
    <row r="20" spans="2:2" ht="13.5" customHeight="1">
      <c r="B20" s="24" t="s">
        <v>104</v>
      </c>
    </row>
    <row r="21" spans="2:2" ht="13.5" customHeight="1">
      <c r="B21" s="24" t="s">
        <v>105</v>
      </c>
    </row>
    <row r="22" spans="2:2" ht="27" customHeight="1">
      <c r="B22" s="24" t="s">
        <v>106</v>
      </c>
    </row>
    <row r="23" spans="2:2" ht="27" customHeight="1">
      <c r="B23" s="24" t="s">
        <v>107</v>
      </c>
    </row>
    <row r="24" spans="2:2" ht="13.5" customHeight="1">
      <c r="B24" s="24" t="s">
        <v>108</v>
      </c>
    </row>
    <row r="25" spans="2:2" ht="54" customHeight="1">
      <c r="B25" s="24" t="s">
        <v>109</v>
      </c>
    </row>
    <row r="26" spans="2:2" ht="27" customHeight="1">
      <c r="B26" s="24" t="s">
        <v>110</v>
      </c>
    </row>
    <row r="28" spans="2:2">
      <c r="B28" s="4" t="s">
        <v>111</v>
      </c>
    </row>
    <row r="29" spans="2:2" ht="27" customHeight="1">
      <c r="B29" s="24" t="s">
        <v>112</v>
      </c>
    </row>
    <row r="30" spans="2:2" ht="27" customHeight="1">
      <c r="B30" s="24" t="s">
        <v>113</v>
      </c>
    </row>
    <row r="31" spans="2:2" ht="27" customHeight="1">
      <c r="B31" s="24" t="s">
        <v>114</v>
      </c>
    </row>
    <row r="32" spans="2:2" ht="13.5" customHeight="1">
      <c r="B32" s="24" t="s">
        <v>115</v>
      </c>
    </row>
    <row r="33" spans="2:2" ht="13.5" customHeight="1">
      <c r="B33" s="24" t="s">
        <v>116</v>
      </c>
    </row>
    <row r="35" spans="2:2">
      <c r="B35" s="4" t="s">
        <v>117</v>
      </c>
    </row>
    <row r="36" spans="2:2" ht="27" customHeight="1">
      <c r="B36" s="24" t="s">
        <v>118</v>
      </c>
    </row>
    <row r="37" spans="2:2">
      <c r="B37" s="23" t="s">
        <v>119</v>
      </c>
    </row>
    <row r="38" spans="2:2">
      <c r="B38" s="23" t="s">
        <v>120</v>
      </c>
    </row>
    <row r="39" spans="2:2">
      <c r="B39" s="23" t="s">
        <v>121</v>
      </c>
    </row>
    <row r="40" spans="2:2">
      <c r="B40" s="23" t="s">
        <v>122</v>
      </c>
    </row>
    <row r="41" spans="2:2">
      <c r="B41" s="23" t="s">
        <v>123</v>
      </c>
    </row>
    <row r="42" spans="2:2" ht="27" customHeight="1">
      <c r="B42" s="24" t="s">
        <v>124</v>
      </c>
    </row>
    <row r="43" spans="2:2" ht="27" customHeight="1">
      <c r="B43" s="24" t="s">
        <v>125</v>
      </c>
    </row>
    <row r="44" spans="2:2">
      <c r="B44" s="23" t="s">
        <v>126</v>
      </c>
    </row>
    <row r="46" spans="2:2">
      <c r="B46" s="4" t="s">
        <v>127</v>
      </c>
    </row>
    <row r="47" spans="2:2" ht="13.5" customHeight="1">
      <c r="B47" s="24" t="s">
        <v>128</v>
      </c>
    </row>
    <row r="48" spans="2:2" ht="13.5" customHeight="1">
      <c r="B48" s="24" t="s">
        <v>129</v>
      </c>
    </row>
    <row r="49" spans="2:2">
      <c r="B49" s="23" t="s">
        <v>130</v>
      </c>
    </row>
  </sheetData>
  <hyperlinks>
    <hyperlink ref="B37" r:id="rId1"/>
    <hyperlink ref="B38" r:id="rId2"/>
    <hyperlink ref="B39" r:id="rId3"/>
    <hyperlink ref="B40" r:id="rId4"/>
    <hyperlink ref="B41" r:id="rId5"/>
    <hyperlink ref="B44" r:id="rId6"/>
    <hyperlink ref="B49" r:id="rId7"/>
  </hyperlinks>
  <pageMargins left="0.7" right="0.7" top="0.75" bottom="0.75" header="0.3" footer="0.3"/>
  <pageSetup fitToHeight="0" orientation="landscape"/>
  <headerFooter>
    <oddFooter>&amp;L&amp;8divini.co.uk/templates&amp;R&amp;8&amp;P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Settlement</vt:lpstr>
      <vt:lpstr>Sample night</vt:lpstr>
      <vt:lpstr>How it works</vt:lpstr>
      <vt:lpstr>'Sample night'!Print_Area</vt:lpstr>
      <vt:lpstr>Settlement!Print_Area</vt:lpstr>
    </vt:vector>
  </TitlesOfParts>
  <Company>Divini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Tour merch settlement sheet</dc:title>
  <dc:subject>One night's merch settlement: the count, the venue's cut, the tax and who pays whom.</dc:subject>
  <dc:creator>Divini</dc:creator>
  <dc:description>Free to use and to change. divini.co.uk/templates</dc:description>
  <cp:lastModifiedBy>Divini</cp:lastModifiedBy>
  <dcterms:created xsi:type="dcterms:W3CDTF">2026-10-07T00:00:00Z</dcterms:created>
  <dcterms:modified xsi:type="dcterms:W3CDTF">2026-10-07T00:00:00Z</dcterms:modified>
</cp:coreProperties>
</file>